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ämäTyökirja"/>
  <mc:AlternateContent xmlns:mc="http://schemas.openxmlformats.org/markup-compatibility/2006">
    <mc:Choice Requires="x15">
      <x15ac:absPath xmlns:x15ac="http://schemas.microsoft.com/office/spreadsheetml/2010/11/ac" url="C:\Temp\"/>
    </mc:Choice>
  </mc:AlternateContent>
  <xr:revisionPtr revIDLastSave="0" documentId="8_{8E5A37A0-EF5F-4296-B414-DAEA7D8B039F}" xr6:coauthVersionLast="47" xr6:coauthVersionMax="47" xr10:uidLastSave="{00000000-0000-0000-0000-000000000000}"/>
  <bookViews>
    <workbookView xWindow="-108" yWindow="-108" windowWidth="23256" windowHeight="12576" xr2:uid="{00000000-000D-0000-FFFF-FFFF00000000}"/>
  </bookViews>
  <sheets>
    <sheet name="Versionskontroll och innehåll" sheetId="24" r:id="rId1"/>
    <sheet name="Anvisning" sheetId="10" r:id="rId2"/>
    <sheet name="Efterkalkyl 2017" sheetId="14" r:id="rId3"/>
    <sheet name="Efterkalkyl 2018" sheetId="15" r:id="rId4"/>
    <sheet name="Efterkalkyl 2019" sheetId="16" r:id="rId5"/>
    <sheet name="Efterkalkyl 2020" sheetId="17" r:id="rId6"/>
    <sheet name="Efterkalkyl 2021" sheetId="18" r:id="rId7"/>
    <sheet name="Efterkalkyl 2022" sheetId="19" r:id="rId8"/>
    <sheet name="Efterkalkyl 2023" sheetId="20" r:id="rId9"/>
    <sheet name="Efterkalkyl 2024" sheetId="21" r:id="rId10"/>
    <sheet name="Efterkalkyl 2025" sheetId="22" r:id="rId11"/>
    <sheet name="Efterkalkyl 2026" sheetId="23" r:id="rId12"/>
  </sheets>
  <definedNames>
    <definedName name="_xlnm._FilterDatabase" localSheetId="1" hidden="1">Anvisning!$A$1:$B$121</definedName>
    <definedName name="_xlnm.Print_Area" localSheetId="1">Anvisning!$A$1:$B$124</definedName>
    <definedName name="_xlnm.Print_Area" localSheetId="2">'Efterkalkyl 2017'!$A$1:$I$221</definedName>
    <definedName name="_xlnm.Print_Area" localSheetId="3">'Efterkalkyl 2018'!$A$1:$I$221</definedName>
    <definedName name="_xlnm.Print_Area" localSheetId="4">'Efterkalkyl 2019'!$A$1:$I$221</definedName>
    <definedName name="_xlnm.Print_Area" localSheetId="5">'Efterkalkyl 2020'!$A$1:$I$221</definedName>
    <definedName name="_xlnm.Print_Area" localSheetId="6">'Efterkalkyl 2021'!$A$1:$I$221</definedName>
    <definedName name="_xlnm.Print_Area" localSheetId="7">'Efterkalkyl 2022'!$A$1:$I$221</definedName>
    <definedName name="_xlnm.Print_Area" localSheetId="8">'Efterkalkyl 2023'!$A$1:$I$221</definedName>
    <definedName name="_xlnm.Print_Area" localSheetId="9">'Efterkalkyl 2024'!$A$1:$I$221</definedName>
    <definedName name="_xlnm.Print_Area" localSheetId="10">'Efterkalkyl 2025'!$A$1:$I$221</definedName>
    <definedName name="_xlnm.Print_Area" localSheetId="11">'Efterkalkyl 2026'!$A$1:$I$221</definedName>
    <definedName name="_xlnm.Print_Titles" localSheetId="2">'Efterkalkyl 2017'!$A:$A,'Efterkalkyl 2017'!$3:$3</definedName>
    <definedName name="_xlnm.Print_Titles" localSheetId="3">'Efterkalkyl 2018'!$A:$A,'Efterkalkyl 2018'!$3:$3</definedName>
    <definedName name="_xlnm.Print_Titles" localSheetId="4">'Efterkalkyl 2019'!$A:$A,'Efterkalkyl 2019'!$3:$3</definedName>
    <definedName name="_xlnm.Print_Titles" localSheetId="5">'Efterkalkyl 2020'!$A:$A,'Efterkalkyl 2020'!$3:$3</definedName>
    <definedName name="_xlnm.Print_Titles" localSheetId="6">'Efterkalkyl 2021'!$A:$A,'Efterkalkyl 2021'!$3:$3</definedName>
    <definedName name="_xlnm.Print_Titles" localSheetId="7">'Efterkalkyl 2022'!$A:$A,'Efterkalkyl 2022'!$3:$3</definedName>
    <definedName name="_xlnm.Print_Titles" localSheetId="8">'Efterkalkyl 2023'!$A:$A,'Efterkalkyl 2023'!$3:$3</definedName>
    <definedName name="_xlnm.Print_Titles" localSheetId="9">'Efterkalkyl 2024'!$A:$A,'Efterkalkyl 2024'!$3:$3</definedName>
    <definedName name="_xlnm.Print_Titles" localSheetId="10">'Efterkalkyl 2025'!$A:$A,'Efterkalkyl 2025'!$3:$3</definedName>
    <definedName name="_xlnm.Print_Titles" localSheetId="11">'Efterkalkyl 2026'!$A:$A,'Efterkalkyl 2026'!$3:$3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79" i="23" l="1"/>
  <c r="F179" i="23"/>
  <c r="D179" i="23"/>
  <c r="B179" i="23"/>
  <c r="H179" i="22"/>
  <c r="F179" i="22"/>
  <c r="D179" i="22"/>
  <c r="B179" i="22"/>
  <c r="H179" i="21"/>
  <c r="F179" i="21"/>
  <c r="D179" i="21"/>
  <c r="B179" i="21"/>
  <c r="H179" i="20"/>
  <c r="F179" i="20"/>
  <c r="D179" i="20"/>
  <c r="B179" i="20"/>
  <c r="H179" i="19"/>
  <c r="F179" i="19"/>
  <c r="D179" i="19"/>
  <c r="B179" i="19"/>
  <c r="H179" i="18"/>
  <c r="F179" i="18"/>
  <c r="D179" i="18"/>
  <c r="B179" i="18"/>
  <c r="H179" i="17"/>
  <c r="F179" i="17"/>
  <c r="D179" i="17"/>
  <c r="B179" i="17"/>
  <c r="H179" i="16"/>
  <c r="F179" i="16"/>
  <c r="D179" i="16"/>
  <c r="B179" i="16"/>
  <c r="H179" i="15"/>
  <c r="F179" i="15"/>
  <c r="D179" i="15"/>
  <c r="B179" i="15"/>
  <c r="H167" i="23"/>
  <c r="F167" i="23"/>
  <c r="D167" i="23"/>
  <c r="B167" i="23"/>
  <c r="H167" i="22"/>
  <c r="F167" i="22"/>
  <c r="D167" i="22"/>
  <c r="B167" i="22"/>
  <c r="H167" i="21"/>
  <c r="F167" i="21"/>
  <c r="D167" i="21"/>
  <c r="B167" i="21"/>
  <c r="H167" i="20"/>
  <c r="F167" i="20"/>
  <c r="D167" i="20"/>
  <c r="B167" i="20"/>
  <c r="H167" i="19"/>
  <c r="F167" i="19"/>
  <c r="D167" i="19"/>
  <c r="B167" i="19"/>
  <c r="H167" i="18"/>
  <c r="F167" i="18"/>
  <c r="D167" i="18"/>
  <c r="B167" i="18"/>
  <c r="H167" i="17"/>
  <c r="F167" i="17"/>
  <c r="D167" i="17"/>
  <c r="B167" i="17"/>
  <c r="H167" i="16"/>
  <c r="F167" i="16"/>
  <c r="D167" i="16"/>
  <c r="B167" i="16"/>
  <c r="H167" i="15"/>
  <c r="F167" i="15"/>
  <c r="D167" i="15"/>
  <c r="B167" i="15"/>
  <c r="H179" i="14"/>
  <c r="F179" i="14"/>
  <c r="D179" i="14"/>
  <c r="H167" i="14"/>
  <c r="F167" i="14"/>
  <c r="D167" i="14"/>
  <c r="B179" i="14"/>
  <c r="B167" i="14"/>
  <c r="H208" i="23"/>
  <c r="F208" i="23"/>
  <c r="D208" i="23"/>
  <c r="B208" i="23"/>
  <c r="H199" i="23"/>
  <c r="F199" i="23"/>
  <c r="D199" i="23"/>
  <c r="B199" i="23"/>
  <c r="H189" i="23"/>
  <c r="F189" i="23"/>
  <c r="F190" i="23" s="1"/>
  <c r="F191" i="23" s="1"/>
  <c r="F196" i="23" s="1"/>
  <c r="D189" i="23"/>
  <c r="D190" i="23" s="1"/>
  <c r="D191" i="23" s="1"/>
  <c r="B189" i="23"/>
  <c r="B190" i="23" s="1"/>
  <c r="B191" i="23" s="1"/>
  <c r="H188" i="23"/>
  <c r="F188" i="23"/>
  <c r="D188" i="23"/>
  <c r="B188" i="23"/>
  <c r="H177" i="23"/>
  <c r="F177" i="23"/>
  <c r="D177" i="23"/>
  <c r="B177" i="23"/>
  <c r="B156" i="23"/>
  <c r="B155" i="23"/>
  <c r="B154" i="23"/>
  <c r="H137" i="23"/>
  <c r="F137" i="23"/>
  <c r="D137" i="23"/>
  <c r="B137" i="23"/>
  <c r="H131" i="23"/>
  <c r="F131" i="23"/>
  <c r="D131" i="23"/>
  <c r="B131" i="23"/>
  <c r="H121" i="23"/>
  <c r="F121" i="23"/>
  <c r="D121" i="23"/>
  <c r="D122" i="23" s="1"/>
  <c r="D144" i="23" s="1"/>
  <c r="B121" i="23"/>
  <c r="B122" i="23" s="1"/>
  <c r="B144" i="23" s="1"/>
  <c r="H96" i="23"/>
  <c r="H103" i="23" s="1"/>
  <c r="H109" i="23" s="1"/>
  <c r="F96" i="23"/>
  <c r="D96" i="23"/>
  <c r="H93" i="23"/>
  <c r="F93" i="23"/>
  <c r="D93" i="23"/>
  <c r="B93" i="23"/>
  <c r="H78" i="23"/>
  <c r="F78" i="23"/>
  <c r="D78" i="23"/>
  <c r="E78" i="23" s="1"/>
  <c r="B78" i="23"/>
  <c r="C78" i="23" s="1"/>
  <c r="H61" i="23"/>
  <c r="I61" i="23" s="1"/>
  <c r="F61" i="23"/>
  <c r="D61" i="23"/>
  <c r="B61" i="23"/>
  <c r="H3" i="23"/>
  <c r="F3" i="23"/>
  <c r="D3" i="23"/>
  <c r="B3" i="23"/>
  <c r="F209" i="23"/>
  <c r="F211" i="23" s="1"/>
  <c r="D209" i="23"/>
  <c r="D211" i="23" s="1"/>
  <c r="B209" i="23"/>
  <c r="B211" i="23" s="1"/>
  <c r="H209" i="23"/>
  <c r="H211" i="23" s="1"/>
  <c r="H204" i="23"/>
  <c r="F204" i="23"/>
  <c r="D204" i="23"/>
  <c r="B204" i="23"/>
  <c r="H201" i="23"/>
  <c r="F201" i="23"/>
  <c r="D201" i="23"/>
  <c r="B201" i="23"/>
  <c r="H200" i="23"/>
  <c r="H205" i="23" s="1"/>
  <c r="F200" i="23"/>
  <c r="F205" i="23" s="1"/>
  <c r="D200" i="23"/>
  <c r="D205" i="23" s="1"/>
  <c r="B200" i="23"/>
  <c r="B205" i="23" s="1"/>
  <c r="C205" i="23" s="1"/>
  <c r="H194" i="23"/>
  <c r="F194" i="23"/>
  <c r="D194" i="23"/>
  <c r="B194" i="23"/>
  <c r="H193" i="23"/>
  <c r="F193" i="23"/>
  <c r="D193" i="23"/>
  <c r="B193" i="23"/>
  <c r="H192" i="23"/>
  <c r="H195" i="23" s="1"/>
  <c r="F192" i="23"/>
  <c r="F195" i="23" s="1"/>
  <c r="D192" i="23"/>
  <c r="D195" i="23" s="1"/>
  <c r="B192" i="23"/>
  <c r="B195" i="23" s="1"/>
  <c r="H190" i="23"/>
  <c r="H191" i="23" s="1"/>
  <c r="H196" i="23" s="1"/>
  <c r="H187" i="23"/>
  <c r="F187" i="23"/>
  <c r="D187" i="23"/>
  <c r="B187" i="23"/>
  <c r="H181" i="23"/>
  <c r="F181" i="23"/>
  <c r="D181" i="23"/>
  <c r="B181" i="23"/>
  <c r="H180" i="23"/>
  <c r="F180" i="23"/>
  <c r="D180" i="23"/>
  <c r="B180" i="23"/>
  <c r="H182" i="23"/>
  <c r="F182" i="23"/>
  <c r="D182" i="23"/>
  <c r="B182" i="23"/>
  <c r="H176" i="23"/>
  <c r="H178" i="23" s="1"/>
  <c r="F176" i="23"/>
  <c r="F178" i="23" s="1"/>
  <c r="D176" i="23"/>
  <c r="D178" i="23" s="1"/>
  <c r="B176" i="23"/>
  <c r="B178" i="23" s="1"/>
  <c r="H175" i="23"/>
  <c r="F175" i="23"/>
  <c r="D175" i="23"/>
  <c r="B175" i="23"/>
  <c r="H170" i="23"/>
  <c r="F170" i="23"/>
  <c r="D170" i="23"/>
  <c r="B170" i="23"/>
  <c r="H169" i="23"/>
  <c r="F169" i="23"/>
  <c r="D169" i="23"/>
  <c r="B169" i="23"/>
  <c r="H168" i="23"/>
  <c r="F168" i="23"/>
  <c r="D168" i="23"/>
  <c r="B168" i="23"/>
  <c r="F166" i="23"/>
  <c r="D166" i="23"/>
  <c r="D171" i="23" s="1"/>
  <c r="D172" i="23" s="1"/>
  <c r="B166" i="23"/>
  <c r="B171" i="23" s="1"/>
  <c r="B172" i="23" s="1"/>
  <c r="C172" i="23" s="1"/>
  <c r="H165" i="23"/>
  <c r="F165" i="23"/>
  <c r="D165" i="23"/>
  <c r="B165" i="23"/>
  <c r="B157" i="23"/>
  <c r="B214" i="23" s="1"/>
  <c r="B152" i="23"/>
  <c r="D138" i="23"/>
  <c r="D146" i="23" s="1"/>
  <c r="B138" i="23"/>
  <c r="B146" i="23" s="1"/>
  <c r="H136" i="23"/>
  <c r="F136" i="23"/>
  <c r="F138" i="23" s="1"/>
  <c r="F146" i="23" s="1"/>
  <c r="D136" i="23"/>
  <c r="B136" i="23"/>
  <c r="D132" i="23"/>
  <c r="D145" i="23" s="1"/>
  <c r="B132" i="23"/>
  <c r="B145" i="23" s="1"/>
  <c r="H130" i="23"/>
  <c r="H132" i="23" s="1"/>
  <c r="H145" i="23" s="1"/>
  <c r="F130" i="23"/>
  <c r="F132" i="23" s="1"/>
  <c r="F145" i="23" s="1"/>
  <c r="D130" i="23"/>
  <c r="B130" i="23"/>
  <c r="H120" i="23"/>
  <c r="F120" i="23"/>
  <c r="D120" i="23"/>
  <c r="B120" i="23"/>
  <c r="D103" i="23"/>
  <c r="D109" i="23" s="1"/>
  <c r="F103" i="23"/>
  <c r="F109" i="23" s="1"/>
  <c r="I93" i="23"/>
  <c r="G93" i="23"/>
  <c r="E93" i="23"/>
  <c r="C93" i="23"/>
  <c r="H91" i="23"/>
  <c r="I91" i="23" s="1"/>
  <c r="F91" i="23"/>
  <c r="G91" i="23" s="1"/>
  <c r="E91" i="23"/>
  <c r="D91" i="23"/>
  <c r="B91" i="23"/>
  <c r="C91" i="23" s="1"/>
  <c r="I90" i="23"/>
  <c r="G90" i="23"/>
  <c r="E90" i="23"/>
  <c r="C90" i="23"/>
  <c r="I89" i="23"/>
  <c r="G89" i="23"/>
  <c r="E89" i="23"/>
  <c r="C89" i="23"/>
  <c r="I88" i="23"/>
  <c r="G88" i="23"/>
  <c r="E88" i="23"/>
  <c r="C88" i="23"/>
  <c r="I87" i="23"/>
  <c r="G87" i="23"/>
  <c r="E87" i="23"/>
  <c r="C87" i="23"/>
  <c r="I86" i="23"/>
  <c r="G86" i="23"/>
  <c r="E86" i="23"/>
  <c r="C86" i="23"/>
  <c r="I84" i="23"/>
  <c r="H84" i="23"/>
  <c r="H92" i="23" s="1"/>
  <c r="F84" i="23"/>
  <c r="F92" i="23" s="1"/>
  <c r="E84" i="23"/>
  <c r="D84" i="23"/>
  <c r="D92" i="23" s="1"/>
  <c r="C84" i="23"/>
  <c r="B84" i="23"/>
  <c r="B92" i="23" s="1"/>
  <c r="I83" i="23"/>
  <c r="G83" i="23"/>
  <c r="E83" i="23"/>
  <c r="C83" i="23"/>
  <c r="I82" i="23"/>
  <c r="G82" i="23"/>
  <c r="E82" i="23"/>
  <c r="C82" i="23"/>
  <c r="I78" i="23"/>
  <c r="G78" i="23"/>
  <c r="I76" i="23"/>
  <c r="H76" i="23"/>
  <c r="G76" i="23"/>
  <c r="F76" i="23"/>
  <c r="E76" i="23"/>
  <c r="D76" i="23"/>
  <c r="C76" i="23"/>
  <c r="B76" i="23"/>
  <c r="I75" i="23"/>
  <c r="G75" i="23"/>
  <c r="E75" i="23"/>
  <c r="C75" i="23"/>
  <c r="I74" i="23"/>
  <c r="G74" i="23"/>
  <c r="E74" i="23"/>
  <c r="C74" i="23"/>
  <c r="I73" i="23"/>
  <c r="G73" i="23"/>
  <c r="E73" i="23"/>
  <c r="C73" i="23"/>
  <c r="I72" i="23"/>
  <c r="G72" i="23"/>
  <c r="E72" i="23"/>
  <c r="C72" i="23"/>
  <c r="I71" i="23"/>
  <c r="G71" i="23"/>
  <c r="E71" i="23"/>
  <c r="C71" i="23"/>
  <c r="I70" i="23"/>
  <c r="G70" i="23"/>
  <c r="E70" i="23"/>
  <c r="C70" i="23"/>
  <c r="I69" i="23"/>
  <c r="G69" i="23"/>
  <c r="E69" i="23"/>
  <c r="C69" i="23"/>
  <c r="I68" i="23"/>
  <c r="G68" i="23"/>
  <c r="E68" i="23"/>
  <c r="C68" i="23"/>
  <c r="I66" i="23"/>
  <c r="H66" i="23"/>
  <c r="H77" i="23" s="1"/>
  <c r="G66" i="23"/>
  <c r="F66" i="23"/>
  <c r="F77" i="23" s="1"/>
  <c r="E66" i="23"/>
  <c r="D66" i="23"/>
  <c r="D77" i="23" s="1"/>
  <c r="B66" i="23"/>
  <c r="C66" i="23" s="1"/>
  <c r="I65" i="23"/>
  <c r="G65" i="23"/>
  <c r="E65" i="23"/>
  <c r="C65" i="23"/>
  <c r="I64" i="23"/>
  <c r="G64" i="23"/>
  <c r="E64" i="23"/>
  <c r="C64" i="23"/>
  <c r="G61" i="23"/>
  <c r="E61" i="23"/>
  <c r="I59" i="23"/>
  <c r="H59" i="23"/>
  <c r="F59" i="23"/>
  <c r="G59" i="23" s="1"/>
  <c r="E59" i="23"/>
  <c r="D59" i="23"/>
  <c r="C59" i="23"/>
  <c r="B59" i="23"/>
  <c r="I58" i="23"/>
  <c r="G58" i="23"/>
  <c r="E58" i="23"/>
  <c r="C58" i="23"/>
  <c r="I57" i="23"/>
  <c r="G57" i="23"/>
  <c r="E57" i="23"/>
  <c r="C57" i="23"/>
  <c r="I56" i="23"/>
  <c r="G56" i="23"/>
  <c r="E56" i="23"/>
  <c r="C56" i="23"/>
  <c r="I55" i="23"/>
  <c r="G55" i="23"/>
  <c r="E55" i="23"/>
  <c r="C55" i="23"/>
  <c r="I54" i="23"/>
  <c r="G54" i="23"/>
  <c r="E54" i="23"/>
  <c r="C54" i="23"/>
  <c r="I53" i="23"/>
  <c r="G53" i="23"/>
  <c r="E53" i="23"/>
  <c r="C53" i="23"/>
  <c r="I52" i="23"/>
  <c r="G52" i="23"/>
  <c r="E52" i="23"/>
  <c r="C52" i="23"/>
  <c r="I51" i="23"/>
  <c r="G51" i="23"/>
  <c r="E51" i="23"/>
  <c r="C51" i="23"/>
  <c r="I49" i="23"/>
  <c r="H49" i="23"/>
  <c r="G49" i="23"/>
  <c r="F49" i="23"/>
  <c r="E49" i="23"/>
  <c r="D49" i="23"/>
  <c r="C49" i="23"/>
  <c r="B49" i="23"/>
  <c r="I48" i="23"/>
  <c r="G48" i="23"/>
  <c r="E48" i="23"/>
  <c r="C48" i="23"/>
  <c r="I46" i="23"/>
  <c r="H46" i="23"/>
  <c r="G46" i="23"/>
  <c r="F46" i="23"/>
  <c r="E46" i="23"/>
  <c r="D46" i="23"/>
  <c r="C46" i="23"/>
  <c r="B46" i="23"/>
  <c r="I45" i="23"/>
  <c r="G45" i="23"/>
  <c r="E45" i="23"/>
  <c r="C45" i="23"/>
  <c r="I44" i="23"/>
  <c r="G44" i="23"/>
  <c r="E44" i="23"/>
  <c r="C44" i="23"/>
  <c r="I43" i="23"/>
  <c r="G43" i="23"/>
  <c r="E43" i="23"/>
  <c r="C43" i="23"/>
  <c r="I42" i="23"/>
  <c r="G42" i="23"/>
  <c r="E42" i="23"/>
  <c r="C42" i="23"/>
  <c r="I41" i="23"/>
  <c r="G41" i="23"/>
  <c r="E41" i="23"/>
  <c r="C41" i="23"/>
  <c r="I40" i="23"/>
  <c r="G40" i="23"/>
  <c r="E40" i="23"/>
  <c r="C40" i="23"/>
  <c r="I39" i="23"/>
  <c r="G39" i="23"/>
  <c r="E39" i="23"/>
  <c r="C39" i="23"/>
  <c r="I38" i="23"/>
  <c r="G38" i="23"/>
  <c r="E38" i="23"/>
  <c r="C38" i="23"/>
  <c r="I37" i="23"/>
  <c r="G37" i="23"/>
  <c r="E37" i="23"/>
  <c r="C37" i="23"/>
  <c r="I36" i="23"/>
  <c r="G36" i="23"/>
  <c r="E36" i="23"/>
  <c r="C36" i="23"/>
  <c r="I35" i="23"/>
  <c r="G35" i="23"/>
  <c r="E35" i="23"/>
  <c r="C35" i="23"/>
  <c r="I34" i="23"/>
  <c r="G34" i="23"/>
  <c r="E34" i="23"/>
  <c r="C34" i="23"/>
  <c r="I33" i="23"/>
  <c r="G33" i="23"/>
  <c r="E33" i="23"/>
  <c r="C33" i="23"/>
  <c r="I32" i="23"/>
  <c r="G32" i="23"/>
  <c r="E32" i="23"/>
  <c r="C32" i="23"/>
  <c r="I31" i="23"/>
  <c r="G31" i="23"/>
  <c r="E31" i="23"/>
  <c r="C31" i="23"/>
  <c r="I30" i="23"/>
  <c r="G30" i="23"/>
  <c r="E30" i="23"/>
  <c r="C30" i="23"/>
  <c r="I29" i="23"/>
  <c r="G29" i="23"/>
  <c r="E29" i="23"/>
  <c r="C29" i="23"/>
  <c r="I28" i="23"/>
  <c r="G28" i="23"/>
  <c r="E28" i="23"/>
  <c r="C28" i="23"/>
  <c r="I27" i="23"/>
  <c r="G27" i="23"/>
  <c r="E27" i="23"/>
  <c r="C27" i="23"/>
  <c r="I25" i="23"/>
  <c r="H25" i="23"/>
  <c r="H60" i="23" s="1"/>
  <c r="F25" i="23"/>
  <c r="G25" i="23" s="1"/>
  <c r="E25" i="23"/>
  <c r="D25" i="23"/>
  <c r="D60" i="23" s="1"/>
  <c r="C25" i="23"/>
  <c r="B25" i="23"/>
  <c r="B60" i="23" s="1"/>
  <c r="I24" i="23"/>
  <c r="G24" i="23"/>
  <c r="E24" i="23"/>
  <c r="C24" i="23"/>
  <c r="I23" i="23"/>
  <c r="G23" i="23"/>
  <c r="E23" i="23"/>
  <c r="C23" i="23"/>
  <c r="I21" i="23"/>
  <c r="G21" i="23"/>
  <c r="E21" i="23"/>
  <c r="C21" i="23"/>
  <c r="I20" i="23"/>
  <c r="G20" i="23"/>
  <c r="E20" i="23"/>
  <c r="C20" i="23"/>
  <c r="I19" i="23"/>
  <c r="G19" i="23"/>
  <c r="E19" i="23"/>
  <c r="C19" i="23"/>
  <c r="I18" i="23"/>
  <c r="G18" i="23"/>
  <c r="E18" i="23"/>
  <c r="C18" i="23"/>
  <c r="D16" i="23"/>
  <c r="B16" i="23"/>
  <c r="I15" i="23"/>
  <c r="H15" i="23"/>
  <c r="H16" i="23" s="1"/>
  <c r="F15" i="23"/>
  <c r="G15" i="23" s="1"/>
  <c r="E15" i="23"/>
  <c r="D15" i="23"/>
  <c r="C15" i="23"/>
  <c r="B15" i="23"/>
  <c r="I14" i="23"/>
  <c r="G14" i="23"/>
  <c r="E14" i="23"/>
  <c r="C14" i="23"/>
  <c r="H13" i="23"/>
  <c r="F13" i="23"/>
  <c r="B13" i="23"/>
  <c r="D13" i="23"/>
  <c r="H208" i="22"/>
  <c r="F208" i="22"/>
  <c r="D208" i="22"/>
  <c r="B208" i="22"/>
  <c r="H199" i="22"/>
  <c r="F199" i="22"/>
  <c r="D199" i="22"/>
  <c r="B199" i="22"/>
  <c r="H189" i="22"/>
  <c r="H190" i="22" s="1"/>
  <c r="H191" i="22" s="1"/>
  <c r="F189" i="22"/>
  <c r="F190" i="22" s="1"/>
  <c r="F191" i="22" s="1"/>
  <c r="D189" i="22"/>
  <c r="D190" i="22" s="1"/>
  <c r="B189" i="22"/>
  <c r="B190" i="22" s="1"/>
  <c r="H188" i="22"/>
  <c r="F188" i="22"/>
  <c r="D188" i="22"/>
  <c r="B188" i="22"/>
  <c r="H177" i="22"/>
  <c r="F177" i="22"/>
  <c r="D177" i="22"/>
  <c r="B177" i="22"/>
  <c r="B156" i="22"/>
  <c r="B155" i="22"/>
  <c r="B154" i="22"/>
  <c r="B157" i="22" s="1"/>
  <c r="B214" i="22" s="1"/>
  <c r="H137" i="22"/>
  <c r="H138" i="22" s="1"/>
  <c r="H146" i="22" s="1"/>
  <c r="F137" i="22"/>
  <c r="D137" i="22"/>
  <c r="B137" i="22"/>
  <c r="H131" i="22"/>
  <c r="F131" i="22"/>
  <c r="D131" i="22"/>
  <c r="B131" i="22"/>
  <c r="H121" i="22"/>
  <c r="F121" i="22"/>
  <c r="F122" i="22" s="1"/>
  <c r="F144" i="22" s="1"/>
  <c r="D121" i="22"/>
  <c r="D122" i="22" s="1"/>
  <c r="D144" i="22" s="1"/>
  <c r="B121" i="22"/>
  <c r="H96" i="22"/>
  <c r="H103" i="22" s="1"/>
  <c r="H109" i="22" s="1"/>
  <c r="F96" i="22"/>
  <c r="D96" i="22"/>
  <c r="H93" i="22"/>
  <c r="F93" i="22"/>
  <c r="D93" i="22"/>
  <c r="B93" i="22"/>
  <c r="H78" i="22"/>
  <c r="F78" i="22"/>
  <c r="D78" i="22"/>
  <c r="B78" i="22"/>
  <c r="C78" i="22" s="1"/>
  <c r="H61" i="22"/>
  <c r="I61" i="22" s="1"/>
  <c r="F61" i="22"/>
  <c r="D61" i="22"/>
  <c r="B61" i="22"/>
  <c r="H3" i="22"/>
  <c r="F3" i="22"/>
  <c r="D3" i="22"/>
  <c r="B3" i="22"/>
  <c r="H208" i="21"/>
  <c r="F208" i="21"/>
  <c r="D208" i="21"/>
  <c r="B208" i="21"/>
  <c r="H199" i="21"/>
  <c r="F199" i="21"/>
  <c r="D199" i="21"/>
  <c r="B199" i="21"/>
  <c r="B200" i="21" s="1"/>
  <c r="B205" i="21" s="1"/>
  <c r="C205" i="21" s="1"/>
  <c r="H189" i="21"/>
  <c r="H190" i="21" s="1"/>
  <c r="H191" i="21" s="1"/>
  <c r="F189" i="21"/>
  <c r="F190" i="21" s="1"/>
  <c r="F191" i="21" s="1"/>
  <c r="D189" i="21"/>
  <c r="B189" i="21"/>
  <c r="H188" i="21"/>
  <c r="F188" i="21"/>
  <c r="D188" i="21"/>
  <c r="B188" i="21"/>
  <c r="B190" i="21" s="1"/>
  <c r="B191" i="21" s="1"/>
  <c r="B196" i="21" s="1"/>
  <c r="C196" i="21" s="1"/>
  <c r="H177" i="21"/>
  <c r="F177" i="21"/>
  <c r="D177" i="21"/>
  <c r="B177" i="21"/>
  <c r="B156" i="21"/>
  <c r="B155" i="21"/>
  <c r="B157" i="21" s="1"/>
  <c r="B214" i="21" s="1"/>
  <c r="B154" i="21"/>
  <c r="H137" i="21"/>
  <c r="F137" i="21"/>
  <c r="D137" i="21"/>
  <c r="B137" i="21"/>
  <c r="H131" i="21"/>
  <c r="F131" i="21"/>
  <c r="F132" i="21" s="1"/>
  <c r="F145" i="21" s="1"/>
  <c r="D131" i="21"/>
  <c r="D132" i="21" s="1"/>
  <c r="D145" i="21" s="1"/>
  <c r="B131" i="21"/>
  <c r="H121" i="21"/>
  <c r="H122" i="21" s="1"/>
  <c r="H144" i="21" s="1"/>
  <c r="F121" i="21"/>
  <c r="D121" i="21"/>
  <c r="B121" i="21"/>
  <c r="H96" i="21"/>
  <c r="F96" i="21"/>
  <c r="D96" i="21"/>
  <c r="H93" i="21"/>
  <c r="F93" i="21"/>
  <c r="D93" i="21"/>
  <c r="B93" i="21"/>
  <c r="C93" i="21" s="1"/>
  <c r="H78" i="21"/>
  <c r="I78" i="21" s="1"/>
  <c r="F78" i="21"/>
  <c r="G78" i="21" s="1"/>
  <c r="D78" i="21"/>
  <c r="E78" i="21" s="1"/>
  <c r="B78" i="21"/>
  <c r="H61" i="21"/>
  <c r="I61" i="21" s="1"/>
  <c r="F61" i="21"/>
  <c r="D61" i="21"/>
  <c r="B61" i="21"/>
  <c r="H3" i="21"/>
  <c r="H13" i="21" s="1"/>
  <c r="F3" i="21"/>
  <c r="F13" i="21" s="1"/>
  <c r="D3" i="21"/>
  <c r="D13" i="21" s="1"/>
  <c r="B3" i="21"/>
  <c r="B13" i="21" s="1"/>
  <c r="H208" i="20"/>
  <c r="F208" i="20"/>
  <c r="D208" i="20"/>
  <c r="B208" i="20"/>
  <c r="H199" i="20"/>
  <c r="F199" i="20"/>
  <c r="D199" i="20"/>
  <c r="B199" i="20"/>
  <c r="H189" i="20"/>
  <c r="H190" i="20" s="1"/>
  <c r="H191" i="20" s="1"/>
  <c r="F189" i="20"/>
  <c r="F190" i="20" s="1"/>
  <c r="F191" i="20" s="1"/>
  <c r="D189" i="20"/>
  <c r="D190" i="20" s="1"/>
  <c r="D191" i="20" s="1"/>
  <c r="B189" i="20"/>
  <c r="B190" i="20" s="1"/>
  <c r="H188" i="20"/>
  <c r="F188" i="20"/>
  <c r="D188" i="20"/>
  <c r="B188" i="20"/>
  <c r="H177" i="20"/>
  <c r="F177" i="20"/>
  <c r="D177" i="20"/>
  <c r="B177" i="20"/>
  <c r="B156" i="20"/>
  <c r="B155" i="20"/>
  <c r="B154" i="20"/>
  <c r="B157" i="20" s="1"/>
  <c r="B214" i="20" s="1"/>
  <c r="H137" i="20"/>
  <c r="H138" i="20" s="1"/>
  <c r="H146" i="20" s="1"/>
  <c r="F137" i="20"/>
  <c r="D137" i="20"/>
  <c r="B137" i="20"/>
  <c r="H131" i="20"/>
  <c r="F131" i="20"/>
  <c r="D131" i="20"/>
  <c r="B131" i="20"/>
  <c r="H121" i="20"/>
  <c r="F121" i="20"/>
  <c r="F122" i="20" s="1"/>
  <c r="F144" i="20" s="1"/>
  <c r="D121" i="20"/>
  <c r="D122" i="20" s="1"/>
  <c r="D144" i="20" s="1"/>
  <c r="B121" i="20"/>
  <c r="B122" i="20" s="1"/>
  <c r="B144" i="20" s="1"/>
  <c r="H96" i="20"/>
  <c r="H103" i="20" s="1"/>
  <c r="H109" i="20" s="1"/>
  <c r="F96" i="20"/>
  <c r="D96" i="20"/>
  <c r="H93" i="20"/>
  <c r="F93" i="20"/>
  <c r="D93" i="20"/>
  <c r="B93" i="20"/>
  <c r="H78" i="20"/>
  <c r="F78" i="20"/>
  <c r="G78" i="20" s="1"/>
  <c r="D78" i="20"/>
  <c r="E78" i="20" s="1"/>
  <c r="B78" i="20"/>
  <c r="C78" i="20" s="1"/>
  <c r="H61" i="20"/>
  <c r="I61" i="20" s="1"/>
  <c r="F61" i="20"/>
  <c r="D61" i="20"/>
  <c r="B61" i="20"/>
  <c r="H3" i="20"/>
  <c r="F3" i="20"/>
  <c r="D3" i="20"/>
  <c r="B3" i="20"/>
  <c r="B211" i="22"/>
  <c r="H209" i="22"/>
  <c r="H211" i="22" s="1"/>
  <c r="F209" i="22"/>
  <c r="F211" i="22" s="1"/>
  <c r="D209" i="22"/>
  <c r="D211" i="22" s="1"/>
  <c r="B209" i="22"/>
  <c r="H204" i="22"/>
  <c r="F204" i="22"/>
  <c r="D204" i="22"/>
  <c r="H201" i="22"/>
  <c r="F201" i="22"/>
  <c r="D201" i="22"/>
  <c r="B201" i="22"/>
  <c r="B204" i="22" s="1"/>
  <c r="D200" i="22"/>
  <c r="D205" i="22" s="1"/>
  <c r="B200" i="22"/>
  <c r="B205" i="22" s="1"/>
  <c r="C205" i="22" s="1"/>
  <c r="H200" i="22"/>
  <c r="H205" i="22" s="1"/>
  <c r="F200" i="22"/>
  <c r="F205" i="22" s="1"/>
  <c r="H194" i="22"/>
  <c r="F194" i="22"/>
  <c r="D194" i="22"/>
  <c r="B194" i="22"/>
  <c r="H193" i="22"/>
  <c r="F193" i="22"/>
  <c r="D193" i="22"/>
  <c r="B193" i="22"/>
  <c r="H192" i="22"/>
  <c r="H195" i="22" s="1"/>
  <c r="F192" i="22"/>
  <c r="F195" i="22" s="1"/>
  <c r="D192" i="22"/>
  <c r="D195" i="22" s="1"/>
  <c r="B192" i="22"/>
  <c r="B195" i="22" s="1"/>
  <c r="H187" i="22"/>
  <c r="F187" i="22"/>
  <c r="D187" i="22"/>
  <c r="B187" i="22"/>
  <c r="H181" i="22"/>
  <c r="F181" i="22"/>
  <c r="D181" i="22"/>
  <c r="B181" i="22"/>
  <c r="H180" i="22"/>
  <c r="F180" i="22"/>
  <c r="D180" i="22"/>
  <c r="B180" i="22"/>
  <c r="H182" i="22"/>
  <c r="F182" i="22"/>
  <c r="D182" i="22"/>
  <c r="B182" i="22"/>
  <c r="H176" i="22"/>
  <c r="H178" i="22" s="1"/>
  <c r="H175" i="22"/>
  <c r="F175" i="22"/>
  <c r="F176" i="22" s="1"/>
  <c r="F178" i="22" s="1"/>
  <c r="D175" i="22"/>
  <c r="D176" i="22" s="1"/>
  <c r="D178" i="22" s="1"/>
  <c r="B175" i="22"/>
  <c r="B176" i="22" s="1"/>
  <c r="B178" i="22" s="1"/>
  <c r="H170" i="22"/>
  <c r="F170" i="22"/>
  <c r="D170" i="22"/>
  <c r="B170" i="22"/>
  <c r="H169" i="22"/>
  <c r="F169" i="22"/>
  <c r="D169" i="22"/>
  <c r="B169" i="22"/>
  <c r="H168" i="22"/>
  <c r="F168" i="22"/>
  <c r="D168" i="22"/>
  <c r="B168" i="22"/>
  <c r="H166" i="22"/>
  <c r="H171" i="22" s="1"/>
  <c r="H172" i="22" s="1"/>
  <c r="F166" i="22"/>
  <c r="B166" i="22"/>
  <c r="B171" i="22" s="1"/>
  <c r="B172" i="22" s="1"/>
  <c r="C172" i="22" s="1"/>
  <c r="H165" i="22"/>
  <c r="F165" i="22"/>
  <c r="D165" i="22"/>
  <c r="B165" i="22"/>
  <c r="B152" i="22"/>
  <c r="F138" i="22"/>
  <c r="F146" i="22" s="1"/>
  <c r="D138" i="22"/>
  <c r="D146" i="22" s="1"/>
  <c r="H136" i="22"/>
  <c r="F136" i="22"/>
  <c r="D136" i="22"/>
  <c r="B136" i="22"/>
  <c r="B138" i="22" s="1"/>
  <c r="B146" i="22" s="1"/>
  <c r="H132" i="22"/>
  <c r="H145" i="22" s="1"/>
  <c r="F132" i="22"/>
  <c r="F145" i="22" s="1"/>
  <c r="D132" i="22"/>
  <c r="D145" i="22" s="1"/>
  <c r="H130" i="22"/>
  <c r="F130" i="22"/>
  <c r="D130" i="22"/>
  <c r="B130" i="22"/>
  <c r="B132" i="22" s="1"/>
  <c r="B145" i="22" s="1"/>
  <c r="H122" i="22"/>
  <c r="H144" i="22" s="1"/>
  <c r="H120" i="22"/>
  <c r="F120" i="22"/>
  <c r="D120" i="22"/>
  <c r="B120" i="22"/>
  <c r="F103" i="22"/>
  <c r="F109" i="22" s="1"/>
  <c r="D103" i="22"/>
  <c r="D109" i="22" s="1"/>
  <c r="I93" i="22"/>
  <c r="G93" i="22"/>
  <c r="E93" i="22"/>
  <c r="C93" i="22"/>
  <c r="H91" i="22"/>
  <c r="I91" i="22" s="1"/>
  <c r="G91" i="22"/>
  <c r="F91" i="22"/>
  <c r="D91" i="22"/>
  <c r="E91" i="22" s="1"/>
  <c r="C91" i="22"/>
  <c r="B91" i="22"/>
  <c r="I90" i="22"/>
  <c r="G90" i="22"/>
  <c r="E90" i="22"/>
  <c r="C90" i="22"/>
  <c r="I89" i="22"/>
  <c r="G89" i="22"/>
  <c r="E89" i="22"/>
  <c r="C89" i="22"/>
  <c r="I88" i="22"/>
  <c r="G88" i="22"/>
  <c r="E88" i="22"/>
  <c r="C88" i="22"/>
  <c r="I87" i="22"/>
  <c r="G87" i="22"/>
  <c r="E87" i="22"/>
  <c r="C87" i="22"/>
  <c r="I86" i="22"/>
  <c r="G86" i="22"/>
  <c r="E86" i="22"/>
  <c r="C86" i="22"/>
  <c r="H84" i="22"/>
  <c r="I84" i="22" s="1"/>
  <c r="G84" i="22"/>
  <c r="F84" i="22"/>
  <c r="F92" i="22" s="1"/>
  <c r="E84" i="22"/>
  <c r="D84" i="22"/>
  <c r="D92" i="22" s="1"/>
  <c r="B84" i="22"/>
  <c r="C84" i="22" s="1"/>
  <c r="I83" i="22"/>
  <c r="G83" i="22"/>
  <c r="E83" i="22"/>
  <c r="C83" i="22"/>
  <c r="I82" i="22"/>
  <c r="G82" i="22"/>
  <c r="E82" i="22"/>
  <c r="C82" i="22"/>
  <c r="I78" i="22"/>
  <c r="G78" i="22"/>
  <c r="E78" i="22"/>
  <c r="I76" i="22"/>
  <c r="H76" i="22"/>
  <c r="F76" i="22"/>
  <c r="G76" i="22" s="1"/>
  <c r="D76" i="22"/>
  <c r="E76" i="22" s="1"/>
  <c r="C76" i="22"/>
  <c r="B76" i="22"/>
  <c r="I75" i="22"/>
  <c r="G75" i="22"/>
  <c r="E75" i="22"/>
  <c r="C75" i="22"/>
  <c r="I74" i="22"/>
  <c r="G74" i="22"/>
  <c r="E74" i="22"/>
  <c r="C74" i="22"/>
  <c r="I73" i="22"/>
  <c r="G73" i="22"/>
  <c r="E73" i="22"/>
  <c r="C73" i="22"/>
  <c r="I72" i="22"/>
  <c r="G72" i="22"/>
  <c r="E72" i="22"/>
  <c r="C72" i="22"/>
  <c r="I71" i="22"/>
  <c r="G71" i="22"/>
  <c r="E71" i="22"/>
  <c r="C71" i="22"/>
  <c r="I70" i="22"/>
  <c r="G70" i="22"/>
  <c r="E70" i="22"/>
  <c r="C70" i="22"/>
  <c r="I69" i="22"/>
  <c r="G69" i="22"/>
  <c r="E69" i="22"/>
  <c r="C69" i="22"/>
  <c r="I68" i="22"/>
  <c r="G68" i="22"/>
  <c r="E68" i="22"/>
  <c r="C68" i="22"/>
  <c r="H66" i="22"/>
  <c r="I66" i="22" s="1"/>
  <c r="G66" i="22"/>
  <c r="F66" i="22"/>
  <c r="F77" i="22" s="1"/>
  <c r="D66" i="22"/>
  <c r="D77" i="22" s="1"/>
  <c r="C66" i="22"/>
  <c r="B66" i="22"/>
  <c r="B77" i="22" s="1"/>
  <c r="I65" i="22"/>
  <c r="G65" i="22"/>
  <c r="E65" i="22"/>
  <c r="C65" i="22"/>
  <c r="I64" i="22"/>
  <c r="G64" i="22"/>
  <c r="E64" i="22"/>
  <c r="C64" i="22"/>
  <c r="G61" i="22"/>
  <c r="E61" i="22"/>
  <c r="C61" i="22"/>
  <c r="H59" i="22"/>
  <c r="I59" i="22" s="1"/>
  <c r="G59" i="22"/>
  <c r="F59" i="22"/>
  <c r="E59" i="22"/>
  <c r="D59" i="22"/>
  <c r="B59" i="22"/>
  <c r="C59" i="22" s="1"/>
  <c r="I58" i="22"/>
  <c r="G58" i="22"/>
  <c r="E58" i="22"/>
  <c r="C58" i="22"/>
  <c r="I57" i="22"/>
  <c r="G57" i="22"/>
  <c r="E57" i="22"/>
  <c r="C57" i="22"/>
  <c r="I56" i="22"/>
  <c r="G56" i="22"/>
  <c r="E56" i="22"/>
  <c r="C56" i="22"/>
  <c r="I55" i="22"/>
  <c r="G55" i="22"/>
  <c r="E55" i="22"/>
  <c r="C55" i="22"/>
  <c r="I54" i="22"/>
  <c r="G54" i="22"/>
  <c r="E54" i="22"/>
  <c r="C54" i="22"/>
  <c r="I53" i="22"/>
  <c r="G53" i="22"/>
  <c r="E53" i="22"/>
  <c r="C53" i="22"/>
  <c r="I52" i="22"/>
  <c r="G52" i="22"/>
  <c r="E52" i="22"/>
  <c r="C52" i="22"/>
  <c r="I51" i="22"/>
  <c r="G51" i="22"/>
  <c r="E51" i="22"/>
  <c r="C51" i="22"/>
  <c r="I49" i="22"/>
  <c r="H49" i="22"/>
  <c r="F49" i="22"/>
  <c r="G49" i="22" s="1"/>
  <c r="D49" i="22"/>
  <c r="E49" i="22" s="1"/>
  <c r="C49" i="22"/>
  <c r="B49" i="22"/>
  <c r="I48" i="22"/>
  <c r="G48" i="22"/>
  <c r="E48" i="22"/>
  <c r="C48" i="22"/>
  <c r="I46" i="22"/>
  <c r="H46" i="22"/>
  <c r="F46" i="22"/>
  <c r="G46" i="22" s="1"/>
  <c r="D46" i="22"/>
  <c r="E46" i="22" s="1"/>
  <c r="C46" i="22"/>
  <c r="B46" i="22"/>
  <c r="I45" i="22"/>
  <c r="G45" i="22"/>
  <c r="E45" i="22"/>
  <c r="C45" i="22"/>
  <c r="I44" i="22"/>
  <c r="G44" i="22"/>
  <c r="E44" i="22"/>
  <c r="C44" i="22"/>
  <c r="I43" i="22"/>
  <c r="G43" i="22"/>
  <c r="E43" i="22"/>
  <c r="C43" i="22"/>
  <c r="I42" i="22"/>
  <c r="G42" i="22"/>
  <c r="E42" i="22"/>
  <c r="C42" i="22"/>
  <c r="I41" i="22"/>
  <c r="G41" i="22"/>
  <c r="E41" i="22"/>
  <c r="C41" i="22"/>
  <c r="I40" i="22"/>
  <c r="G40" i="22"/>
  <c r="E40" i="22"/>
  <c r="C40" i="22"/>
  <c r="I39" i="22"/>
  <c r="G39" i="22"/>
  <c r="E39" i="22"/>
  <c r="C39" i="22"/>
  <c r="I38" i="22"/>
  <c r="G38" i="22"/>
  <c r="E38" i="22"/>
  <c r="C38" i="22"/>
  <c r="I37" i="22"/>
  <c r="G37" i="22"/>
  <c r="E37" i="22"/>
  <c r="C37" i="22"/>
  <c r="I36" i="22"/>
  <c r="G36" i="22"/>
  <c r="E36" i="22"/>
  <c r="C36" i="22"/>
  <c r="I35" i="22"/>
  <c r="G35" i="22"/>
  <c r="E35" i="22"/>
  <c r="C35" i="22"/>
  <c r="I34" i="22"/>
  <c r="G34" i="22"/>
  <c r="E34" i="22"/>
  <c r="C34" i="22"/>
  <c r="I33" i="22"/>
  <c r="G33" i="22"/>
  <c r="E33" i="22"/>
  <c r="C33" i="22"/>
  <c r="I32" i="22"/>
  <c r="G32" i="22"/>
  <c r="E32" i="22"/>
  <c r="C32" i="22"/>
  <c r="I31" i="22"/>
  <c r="G31" i="22"/>
  <c r="E31" i="22"/>
  <c r="C31" i="22"/>
  <c r="I30" i="22"/>
  <c r="G30" i="22"/>
  <c r="E30" i="22"/>
  <c r="C30" i="22"/>
  <c r="I29" i="22"/>
  <c r="G29" i="22"/>
  <c r="E29" i="22"/>
  <c r="C29" i="22"/>
  <c r="I28" i="22"/>
  <c r="G28" i="22"/>
  <c r="E28" i="22"/>
  <c r="C28" i="22"/>
  <c r="I27" i="22"/>
  <c r="G27" i="22"/>
  <c r="E27" i="22"/>
  <c r="C27" i="22"/>
  <c r="I25" i="22"/>
  <c r="H25" i="22"/>
  <c r="H60" i="22" s="1"/>
  <c r="F25" i="22"/>
  <c r="G25" i="22" s="1"/>
  <c r="D25" i="22"/>
  <c r="E25" i="22" s="1"/>
  <c r="C25" i="22"/>
  <c r="B25" i="22"/>
  <c r="B60" i="22" s="1"/>
  <c r="I24" i="22"/>
  <c r="G24" i="22"/>
  <c r="E24" i="22"/>
  <c r="C24" i="22"/>
  <c r="I23" i="22"/>
  <c r="G23" i="22"/>
  <c r="E23" i="22"/>
  <c r="C23" i="22"/>
  <c r="I21" i="22"/>
  <c r="G21" i="22"/>
  <c r="E21" i="22"/>
  <c r="C21" i="22"/>
  <c r="I20" i="22"/>
  <c r="G20" i="22"/>
  <c r="E20" i="22"/>
  <c r="C20" i="22"/>
  <c r="I19" i="22"/>
  <c r="G19" i="22"/>
  <c r="E19" i="22"/>
  <c r="C19" i="22"/>
  <c r="I18" i="22"/>
  <c r="G18" i="22"/>
  <c r="E18" i="22"/>
  <c r="C18" i="22"/>
  <c r="H16" i="22"/>
  <c r="F16" i="22"/>
  <c r="D16" i="22"/>
  <c r="B16" i="22"/>
  <c r="I15" i="22"/>
  <c r="H15" i="22"/>
  <c r="F15" i="22"/>
  <c r="G15" i="22" s="1"/>
  <c r="D15" i="22"/>
  <c r="E15" i="22" s="1"/>
  <c r="C15" i="22"/>
  <c r="B15" i="22"/>
  <c r="I14" i="22"/>
  <c r="G14" i="22"/>
  <c r="E14" i="22"/>
  <c r="C14" i="22"/>
  <c r="H13" i="22"/>
  <c r="F13" i="22"/>
  <c r="D13" i="22"/>
  <c r="B13" i="22"/>
  <c r="H209" i="21"/>
  <c r="H211" i="21" s="1"/>
  <c r="F209" i="21"/>
  <c r="F211" i="21" s="1"/>
  <c r="D209" i="21"/>
  <c r="D211" i="21" s="1"/>
  <c r="B209" i="21"/>
  <c r="B211" i="21" s="1"/>
  <c r="H204" i="21"/>
  <c r="F204" i="21"/>
  <c r="D204" i="21"/>
  <c r="B204" i="21"/>
  <c r="H201" i="21"/>
  <c r="F201" i="21"/>
  <c r="D201" i="21"/>
  <c r="B201" i="21"/>
  <c r="H200" i="21"/>
  <c r="H205" i="21" s="1"/>
  <c r="F200" i="21"/>
  <c r="F205" i="21" s="1"/>
  <c r="D200" i="21"/>
  <c r="D205" i="21" s="1"/>
  <c r="H194" i="21"/>
  <c r="F194" i="21"/>
  <c r="D194" i="21"/>
  <c r="B194" i="21"/>
  <c r="H193" i="21"/>
  <c r="F193" i="21"/>
  <c r="D193" i="21"/>
  <c r="B193" i="21"/>
  <c r="H192" i="21"/>
  <c r="H195" i="21" s="1"/>
  <c r="F192" i="21"/>
  <c r="F195" i="21" s="1"/>
  <c r="D192" i="21"/>
  <c r="D195" i="21" s="1"/>
  <c r="B192" i="21"/>
  <c r="B195" i="21" s="1"/>
  <c r="D190" i="21"/>
  <c r="D191" i="21" s="1"/>
  <c r="H187" i="21"/>
  <c r="F187" i="21"/>
  <c r="D187" i="21"/>
  <c r="B187" i="21"/>
  <c r="H181" i="21"/>
  <c r="F181" i="21"/>
  <c r="D181" i="21"/>
  <c r="B181" i="21"/>
  <c r="H180" i="21"/>
  <c r="F180" i="21"/>
  <c r="D180" i="21"/>
  <c r="B180" i="21"/>
  <c r="H182" i="21"/>
  <c r="F182" i="21"/>
  <c r="D182" i="21"/>
  <c r="B182" i="21"/>
  <c r="H176" i="21"/>
  <c r="F176" i="21"/>
  <c r="D176" i="21"/>
  <c r="H175" i="21"/>
  <c r="F175" i="21"/>
  <c r="D175" i="21"/>
  <c r="B175" i="21"/>
  <c r="B176" i="21" s="1"/>
  <c r="B178" i="21" s="1"/>
  <c r="H170" i="21"/>
  <c r="F170" i="21"/>
  <c r="D170" i="21"/>
  <c r="B170" i="21"/>
  <c r="H169" i="21"/>
  <c r="F169" i="21"/>
  <c r="D169" i="21"/>
  <c r="B169" i="21"/>
  <c r="H168" i="21"/>
  <c r="F168" i="21"/>
  <c r="D168" i="21"/>
  <c r="B168" i="21"/>
  <c r="F166" i="21"/>
  <c r="B166" i="21"/>
  <c r="B171" i="21" s="1"/>
  <c r="B172" i="21" s="1"/>
  <c r="C172" i="21" s="1"/>
  <c r="H165" i="21"/>
  <c r="F165" i="21"/>
  <c r="D165" i="21"/>
  <c r="B165" i="21"/>
  <c r="B152" i="21"/>
  <c r="F138" i="21"/>
  <c r="F146" i="21" s="1"/>
  <c r="D138" i="21"/>
  <c r="D146" i="21" s="1"/>
  <c r="H138" i="21"/>
  <c r="H146" i="21" s="1"/>
  <c r="H136" i="21"/>
  <c r="F136" i="21"/>
  <c r="D136" i="21"/>
  <c r="B136" i="21"/>
  <c r="H132" i="21"/>
  <c r="H145" i="21" s="1"/>
  <c r="H130" i="21"/>
  <c r="F130" i="21"/>
  <c r="D130" i="21"/>
  <c r="B130" i="21"/>
  <c r="B132" i="21" s="1"/>
  <c r="B145" i="21" s="1"/>
  <c r="F122" i="21"/>
  <c r="F144" i="21" s="1"/>
  <c r="D122" i="21"/>
  <c r="D144" i="21" s="1"/>
  <c r="H120" i="21"/>
  <c r="F120" i="21"/>
  <c r="D120" i="21"/>
  <c r="B120" i="21"/>
  <c r="B122" i="21" s="1"/>
  <c r="B144" i="21" s="1"/>
  <c r="F103" i="21"/>
  <c r="F109" i="21" s="1"/>
  <c r="D103" i="21"/>
  <c r="D109" i="21" s="1"/>
  <c r="H103" i="21"/>
  <c r="H109" i="21" s="1"/>
  <c r="I93" i="21"/>
  <c r="G93" i="21"/>
  <c r="E93" i="21"/>
  <c r="H91" i="21"/>
  <c r="I91" i="21" s="1"/>
  <c r="F91" i="21"/>
  <c r="G91" i="21" s="1"/>
  <c r="E91" i="21"/>
  <c r="D91" i="21"/>
  <c r="C91" i="21"/>
  <c r="B91" i="21"/>
  <c r="I90" i="21"/>
  <c r="G90" i="21"/>
  <c r="E90" i="21"/>
  <c r="C90" i="21"/>
  <c r="I89" i="21"/>
  <c r="G89" i="21"/>
  <c r="E89" i="21"/>
  <c r="C89" i="21"/>
  <c r="I88" i="21"/>
  <c r="G88" i="21"/>
  <c r="E88" i="21"/>
  <c r="C88" i="21"/>
  <c r="I87" i="21"/>
  <c r="G87" i="21"/>
  <c r="E87" i="21"/>
  <c r="C87" i="21"/>
  <c r="I86" i="21"/>
  <c r="G86" i="21"/>
  <c r="E86" i="21"/>
  <c r="C86" i="21"/>
  <c r="I84" i="21"/>
  <c r="H84" i="21"/>
  <c r="H92" i="21" s="1"/>
  <c r="G84" i="21"/>
  <c r="F84" i="21"/>
  <c r="F92" i="21" s="1"/>
  <c r="E84" i="21"/>
  <c r="D84" i="21"/>
  <c r="D92" i="21" s="1"/>
  <c r="B84" i="21"/>
  <c r="C84" i="21" s="1"/>
  <c r="I83" i="21"/>
  <c r="G83" i="21"/>
  <c r="E83" i="21"/>
  <c r="C83" i="21"/>
  <c r="I82" i="21"/>
  <c r="G82" i="21"/>
  <c r="E82" i="21"/>
  <c r="C82" i="21"/>
  <c r="C78" i="21"/>
  <c r="I76" i="21"/>
  <c r="H76" i="21"/>
  <c r="F76" i="21"/>
  <c r="G76" i="21" s="1"/>
  <c r="E76" i="21"/>
  <c r="D76" i="21"/>
  <c r="B76" i="21"/>
  <c r="C76" i="21" s="1"/>
  <c r="I75" i="21"/>
  <c r="G75" i="21"/>
  <c r="E75" i="21"/>
  <c r="C75" i="21"/>
  <c r="I74" i="21"/>
  <c r="G74" i="21"/>
  <c r="E74" i="21"/>
  <c r="C74" i="21"/>
  <c r="I73" i="21"/>
  <c r="G73" i="21"/>
  <c r="E73" i="21"/>
  <c r="C73" i="21"/>
  <c r="I72" i="21"/>
  <c r="G72" i="21"/>
  <c r="E72" i="21"/>
  <c r="C72" i="21"/>
  <c r="I71" i="21"/>
  <c r="G71" i="21"/>
  <c r="E71" i="21"/>
  <c r="C71" i="21"/>
  <c r="I70" i="21"/>
  <c r="G70" i="21"/>
  <c r="E70" i="21"/>
  <c r="C70" i="21"/>
  <c r="I69" i="21"/>
  <c r="G69" i="21"/>
  <c r="E69" i="21"/>
  <c r="C69" i="21"/>
  <c r="I68" i="21"/>
  <c r="G68" i="21"/>
  <c r="E68" i="21"/>
  <c r="C68" i="21"/>
  <c r="I66" i="21"/>
  <c r="H66" i="21"/>
  <c r="H77" i="21" s="1"/>
  <c r="F66" i="21"/>
  <c r="G66" i="21" s="1"/>
  <c r="E66" i="21"/>
  <c r="D66" i="21"/>
  <c r="D77" i="21" s="1"/>
  <c r="C66" i="21"/>
  <c r="B66" i="21"/>
  <c r="B77" i="21" s="1"/>
  <c r="I65" i="21"/>
  <c r="G65" i="21"/>
  <c r="E65" i="21"/>
  <c r="C65" i="21"/>
  <c r="I64" i="21"/>
  <c r="G64" i="21"/>
  <c r="E64" i="21"/>
  <c r="C64" i="21"/>
  <c r="G61" i="21"/>
  <c r="E61" i="21"/>
  <c r="C61" i="21"/>
  <c r="I59" i="21"/>
  <c r="H59" i="21"/>
  <c r="G59" i="21"/>
  <c r="F59" i="21"/>
  <c r="E59" i="21"/>
  <c r="D59" i="21"/>
  <c r="B59" i="21"/>
  <c r="C59" i="21" s="1"/>
  <c r="I58" i="21"/>
  <c r="G58" i="21"/>
  <c r="E58" i="21"/>
  <c r="C58" i="21"/>
  <c r="I57" i="21"/>
  <c r="G57" i="21"/>
  <c r="E57" i="21"/>
  <c r="C57" i="21"/>
  <c r="I56" i="21"/>
  <c r="G56" i="21"/>
  <c r="E56" i="21"/>
  <c r="C56" i="21"/>
  <c r="I55" i="21"/>
  <c r="G55" i="21"/>
  <c r="E55" i="21"/>
  <c r="C55" i="21"/>
  <c r="I54" i="21"/>
  <c r="G54" i="21"/>
  <c r="E54" i="21"/>
  <c r="C54" i="21"/>
  <c r="I53" i="21"/>
  <c r="G53" i="21"/>
  <c r="E53" i="21"/>
  <c r="C53" i="21"/>
  <c r="I52" i="21"/>
  <c r="G52" i="21"/>
  <c r="E52" i="21"/>
  <c r="C52" i="21"/>
  <c r="I51" i="21"/>
  <c r="G51" i="21"/>
  <c r="E51" i="21"/>
  <c r="C51" i="21"/>
  <c r="I49" i="21"/>
  <c r="H49" i="21"/>
  <c r="F49" i="21"/>
  <c r="G49" i="21" s="1"/>
  <c r="D49" i="21"/>
  <c r="E49" i="21" s="1"/>
  <c r="C49" i="21"/>
  <c r="B49" i="21"/>
  <c r="I48" i="21"/>
  <c r="G48" i="21"/>
  <c r="E48" i="21"/>
  <c r="C48" i="21"/>
  <c r="I46" i="21"/>
  <c r="H46" i="21"/>
  <c r="F46" i="21"/>
  <c r="G46" i="21" s="1"/>
  <c r="D46" i="21"/>
  <c r="E46" i="21" s="1"/>
  <c r="C46" i="21"/>
  <c r="B46" i="21"/>
  <c r="I45" i="21"/>
  <c r="G45" i="21"/>
  <c r="E45" i="21"/>
  <c r="C45" i="21"/>
  <c r="I44" i="21"/>
  <c r="G44" i="21"/>
  <c r="E44" i="21"/>
  <c r="C44" i="21"/>
  <c r="I43" i="21"/>
  <c r="G43" i="21"/>
  <c r="E43" i="21"/>
  <c r="C43" i="21"/>
  <c r="I42" i="21"/>
  <c r="G42" i="21"/>
  <c r="E42" i="21"/>
  <c r="C42" i="21"/>
  <c r="I41" i="21"/>
  <c r="G41" i="21"/>
  <c r="E41" i="21"/>
  <c r="C41" i="21"/>
  <c r="I40" i="21"/>
  <c r="G40" i="21"/>
  <c r="E40" i="21"/>
  <c r="C40" i="21"/>
  <c r="I39" i="21"/>
  <c r="G39" i="21"/>
  <c r="E39" i="21"/>
  <c r="C39" i="21"/>
  <c r="I38" i="21"/>
  <c r="G38" i="21"/>
  <c r="E38" i="21"/>
  <c r="C38" i="21"/>
  <c r="I37" i="21"/>
  <c r="G37" i="21"/>
  <c r="E37" i="21"/>
  <c r="C37" i="21"/>
  <c r="I36" i="21"/>
  <c r="G36" i="21"/>
  <c r="E36" i="21"/>
  <c r="C36" i="21"/>
  <c r="I35" i="21"/>
  <c r="G35" i="21"/>
  <c r="E35" i="21"/>
  <c r="C35" i="21"/>
  <c r="I34" i="21"/>
  <c r="G34" i="21"/>
  <c r="E34" i="21"/>
  <c r="C34" i="21"/>
  <c r="I33" i="21"/>
  <c r="G33" i="21"/>
  <c r="E33" i="21"/>
  <c r="C33" i="21"/>
  <c r="I32" i="21"/>
  <c r="G32" i="21"/>
  <c r="E32" i="21"/>
  <c r="C32" i="21"/>
  <c r="I31" i="21"/>
  <c r="G31" i="21"/>
  <c r="E31" i="21"/>
  <c r="C31" i="21"/>
  <c r="I30" i="21"/>
  <c r="G30" i="21"/>
  <c r="E30" i="21"/>
  <c r="C30" i="21"/>
  <c r="I29" i="21"/>
  <c r="G29" i="21"/>
  <c r="E29" i="21"/>
  <c r="C29" i="21"/>
  <c r="I28" i="21"/>
  <c r="G28" i="21"/>
  <c r="E28" i="21"/>
  <c r="C28" i="21"/>
  <c r="I27" i="21"/>
  <c r="G27" i="21"/>
  <c r="E27" i="21"/>
  <c r="C27" i="21"/>
  <c r="I25" i="21"/>
  <c r="H25" i="21"/>
  <c r="H60" i="21" s="1"/>
  <c r="F25" i="21"/>
  <c r="G25" i="21" s="1"/>
  <c r="D25" i="21"/>
  <c r="D60" i="21" s="1"/>
  <c r="C25" i="21"/>
  <c r="B25" i="21"/>
  <c r="B60" i="21" s="1"/>
  <c r="I24" i="21"/>
  <c r="G24" i="21"/>
  <c r="E24" i="21"/>
  <c r="C24" i="21"/>
  <c r="I23" i="21"/>
  <c r="G23" i="21"/>
  <c r="E23" i="21"/>
  <c r="C23" i="21"/>
  <c r="I21" i="21"/>
  <c r="G21" i="21"/>
  <c r="E21" i="21"/>
  <c r="C21" i="21"/>
  <c r="I20" i="21"/>
  <c r="G20" i="21"/>
  <c r="E20" i="21"/>
  <c r="C20" i="21"/>
  <c r="I19" i="21"/>
  <c r="G19" i="21"/>
  <c r="E19" i="21"/>
  <c r="C19" i="21"/>
  <c r="I18" i="21"/>
  <c r="G18" i="21"/>
  <c r="E18" i="21"/>
  <c r="C18" i="21"/>
  <c r="F16" i="21"/>
  <c r="D16" i="21"/>
  <c r="B16" i="21"/>
  <c r="I15" i="21"/>
  <c r="H15" i="21"/>
  <c r="H16" i="21" s="1"/>
  <c r="F15" i="21"/>
  <c r="G15" i="21" s="1"/>
  <c r="D15" i="21"/>
  <c r="E15" i="21" s="1"/>
  <c r="C15" i="21"/>
  <c r="B15" i="21"/>
  <c r="I14" i="21"/>
  <c r="G14" i="21"/>
  <c r="E14" i="21"/>
  <c r="C14" i="21"/>
  <c r="H209" i="20"/>
  <c r="H211" i="20" s="1"/>
  <c r="F209" i="20"/>
  <c r="F211" i="20" s="1"/>
  <c r="D209" i="20"/>
  <c r="D211" i="20" s="1"/>
  <c r="B209" i="20"/>
  <c r="B211" i="20" s="1"/>
  <c r="H204" i="20"/>
  <c r="F204" i="20"/>
  <c r="D204" i="20"/>
  <c r="B204" i="20"/>
  <c r="H201" i="20"/>
  <c r="F201" i="20"/>
  <c r="D201" i="20"/>
  <c r="B201" i="20"/>
  <c r="B200" i="20"/>
  <c r="B205" i="20" s="1"/>
  <c r="C205" i="20" s="1"/>
  <c r="H200" i="20"/>
  <c r="H205" i="20" s="1"/>
  <c r="F200" i="20"/>
  <c r="F205" i="20" s="1"/>
  <c r="D200" i="20"/>
  <c r="D205" i="20" s="1"/>
  <c r="H194" i="20"/>
  <c r="F194" i="20"/>
  <c r="D194" i="20"/>
  <c r="B194" i="20"/>
  <c r="H193" i="20"/>
  <c r="F193" i="20"/>
  <c r="D193" i="20"/>
  <c r="B193" i="20"/>
  <c r="H192" i="20"/>
  <c r="H195" i="20" s="1"/>
  <c r="F192" i="20"/>
  <c r="F195" i="20" s="1"/>
  <c r="D192" i="20"/>
  <c r="D195" i="20" s="1"/>
  <c r="B192" i="20"/>
  <c r="B195" i="20" s="1"/>
  <c r="H187" i="20"/>
  <c r="F187" i="20"/>
  <c r="D187" i="20"/>
  <c r="B187" i="20"/>
  <c r="H181" i="20"/>
  <c r="F181" i="20"/>
  <c r="D181" i="20"/>
  <c r="B181" i="20"/>
  <c r="H180" i="20"/>
  <c r="F180" i="20"/>
  <c r="D180" i="20"/>
  <c r="B180" i="20"/>
  <c r="H182" i="20"/>
  <c r="F182" i="20"/>
  <c r="D182" i="20"/>
  <c r="B182" i="20"/>
  <c r="H176" i="20"/>
  <c r="H178" i="20" s="1"/>
  <c r="F176" i="20"/>
  <c r="F178" i="20" s="1"/>
  <c r="H175" i="20"/>
  <c r="F175" i="20"/>
  <c r="D175" i="20"/>
  <c r="D176" i="20" s="1"/>
  <c r="D178" i="20" s="1"/>
  <c r="B175" i="20"/>
  <c r="B176" i="20" s="1"/>
  <c r="B178" i="20" s="1"/>
  <c r="H170" i="20"/>
  <c r="F170" i="20"/>
  <c r="D170" i="20"/>
  <c r="B170" i="20"/>
  <c r="H169" i="20"/>
  <c r="F169" i="20"/>
  <c r="D169" i="20"/>
  <c r="B169" i="20"/>
  <c r="H168" i="20"/>
  <c r="F168" i="20"/>
  <c r="D168" i="20"/>
  <c r="B168" i="20"/>
  <c r="H166" i="20"/>
  <c r="F166" i="20"/>
  <c r="D166" i="20"/>
  <c r="D171" i="20" s="1"/>
  <c r="D172" i="20" s="1"/>
  <c r="B166" i="20"/>
  <c r="B171" i="20" s="1"/>
  <c r="B172" i="20" s="1"/>
  <c r="C172" i="20" s="1"/>
  <c r="H165" i="20"/>
  <c r="F165" i="20"/>
  <c r="D165" i="20"/>
  <c r="B165" i="20"/>
  <c r="B152" i="20"/>
  <c r="F138" i="20"/>
  <c r="F146" i="20" s="1"/>
  <c r="D138" i="20"/>
  <c r="D146" i="20" s="1"/>
  <c r="B138" i="20"/>
  <c r="B146" i="20" s="1"/>
  <c r="H136" i="20"/>
  <c r="F136" i="20"/>
  <c r="D136" i="20"/>
  <c r="B136" i="20"/>
  <c r="F132" i="20"/>
  <c r="F145" i="20" s="1"/>
  <c r="D132" i="20"/>
  <c r="D145" i="20" s="1"/>
  <c r="B132" i="20"/>
  <c r="B145" i="20" s="1"/>
  <c r="H132" i="20"/>
  <c r="H145" i="20" s="1"/>
  <c r="H130" i="20"/>
  <c r="F130" i="20"/>
  <c r="D130" i="20"/>
  <c r="B130" i="20"/>
  <c r="H122" i="20"/>
  <c r="H144" i="20" s="1"/>
  <c r="H120" i="20"/>
  <c r="F120" i="20"/>
  <c r="D120" i="20"/>
  <c r="B120" i="20"/>
  <c r="F103" i="20"/>
  <c r="F109" i="20" s="1"/>
  <c r="D103" i="20"/>
  <c r="D109" i="20" s="1"/>
  <c r="I93" i="20"/>
  <c r="G93" i="20"/>
  <c r="E93" i="20"/>
  <c r="C93" i="20"/>
  <c r="H91" i="20"/>
  <c r="I91" i="20" s="1"/>
  <c r="F91" i="20"/>
  <c r="G91" i="20" s="1"/>
  <c r="D91" i="20"/>
  <c r="E91" i="20" s="1"/>
  <c r="B91" i="20"/>
  <c r="C91" i="20" s="1"/>
  <c r="I90" i="20"/>
  <c r="G90" i="20"/>
  <c r="E90" i="20"/>
  <c r="C90" i="20"/>
  <c r="I89" i="20"/>
  <c r="G89" i="20"/>
  <c r="E89" i="20"/>
  <c r="C89" i="20"/>
  <c r="I88" i="20"/>
  <c r="G88" i="20"/>
  <c r="E88" i="20"/>
  <c r="C88" i="20"/>
  <c r="I87" i="20"/>
  <c r="G87" i="20"/>
  <c r="E87" i="20"/>
  <c r="C87" i="20"/>
  <c r="I86" i="20"/>
  <c r="G86" i="20"/>
  <c r="E86" i="20"/>
  <c r="C86" i="20"/>
  <c r="H84" i="20"/>
  <c r="I84" i="20" s="1"/>
  <c r="F84" i="20"/>
  <c r="F92" i="20" s="1"/>
  <c r="E84" i="20"/>
  <c r="D84" i="20"/>
  <c r="D92" i="20" s="1"/>
  <c r="B84" i="20"/>
  <c r="B92" i="20" s="1"/>
  <c r="I83" i="20"/>
  <c r="G83" i="20"/>
  <c r="E83" i="20"/>
  <c r="C83" i="20"/>
  <c r="I82" i="20"/>
  <c r="G82" i="20"/>
  <c r="E82" i="20"/>
  <c r="C82" i="20"/>
  <c r="I78" i="20"/>
  <c r="I76" i="20"/>
  <c r="H76" i="20"/>
  <c r="F76" i="20"/>
  <c r="G76" i="20" s="1"/>
  <c r="E76" i="20"/>
  <c r="D76" i="20"/>
  <c r="C76" i="20"/>
  <c r="B76" i="20"/>
  <c r="I75" i="20"/>
  <c r="G75" i="20"/>
  <c r="E75" i="20"/>
  <c r="C75" i="20"/>
  <c r="I74" i="20"/>
  <c r="G74" i="20"/>
  <c r="E74" i="20"/>
  <c r="C74" i="20"/>
  <c r="I73" i="20"/>
  <c r="G73" i="20"/>
  <c r="E73" i="20"/>
  <c r="C73" i="20"/>
  <c r="I72" i="20"/>
  <c r="G72" i="20"/>
  <c r="E72" i="20"/>
  <c r="C72" i="20"/>
  <c r="I71" i="20"/>
  <c r="G71" i="20"/>
  <c r="E71" i="20"/>
  <c r="C71" i="20"/>
  <c r="I70" i="20"/>
  <c r="G70" i="20"/>
  <c r="E70" i="20"/>
  <c r="C70" i="20"/>
  <c r="I69" i="20"/>
  <c r="G69" i="20"/>
  <c r="E69" i="20"/>
  <c r="C69" i="20"/>
  <c r="I68" i="20"/>
  <c r="G68" i="20"/>
  <c r="E68" i="20"/>
  <c r="C68" i="20"/>
  <c r="I66" i="20"/>
  <c r="H66" i="20"/>
  <c r="H77" i="20" s="1"/>
  <c r="G66" i="20"/>
  <c r="F66" i="20"/>
  <c r="F77" i="20" s="1"/>
  <c r="D66" i="20"/>
  <c r="D77" i="20" s="1"/>
  <c r="B66" i="20"/>
  <c r="C66" i="20" s="1"/>
  <c r="I65" i="20"/>
  <c r="G65" i="20"/>
  <c r="E65" i="20"/>
  <c r="C65" i="20"/>
  <c r="I64" i="20"/>
  <c r="G64" i="20"/>
  <c r="E64" i="20"/>
  <c r="C64" i="20"/>
  <c r="G61" i="20"/>
  <c r="E61" i="20"/>
  <c r="C61" i="20"/>
  <c r="H59" i="20"/>
  <c r="I59" i="20" s="1"/>
  <c r="F59" i="20"/>
  <c r="G59" i="20" s="1"/>
  <c r="E59" i="20"/>
  <c r="D59" i="20"/>
  <c r="B59" i="20"/>
  <c r="C59" i="20" s="1"/>
  <c r="I58" i="20"/>
  <c r="G58" i="20"/>
  <c r="E58" i="20"/>
  <c r="C58" i="20"/>
  <c r="I57" i="20"/>
  <c r="G57" i="20"/>
  <c r="E57" i="20"/>
  <c r="C57" i="20"/>
  <c r="I56" i="20"/>
  <c r="G56" i="20"/>
  <c r="E56" i="20"/>
  <c r="C56" i="20"/>
  <c r="I55" i="20"/>
  <c r="G55" i="20"/>
  <c r="E55" i="20"/>
  <c r="C55" i="20"/>
  <c r="I54" i="20"/>
  <c r="G54" i="20"/>
  <c r="E54" i="20"/>
  <c r="C54" i="20"/>
  <c r="I53" i="20"/>
  <c r="G53" i="20"/>
  <c r="E53" i="20"/>
  <c r="C53" i="20"/>
  <c r="I52" i="20"/>
  <c r="G52" i="20"/>
  <c r="E52" i="20"/>
  <c r="C52" i="20"/>
  <c r="I51" i="20"/>
  <c r="G51" i="20"/>
  <c r="E51" i="20"/>
  <c r="C51" i="20"/>
  <c r="I49" i="20"/>
  <c r="H49" i="20"/>
  <c r="F49" i="20"/>
  <c r="G49" i="20" s="1"/>
  <c r="E49" i="20"/>
  <c r="D49" i="20"/>
  <c r="C49" i="20"/>
  <c r="B49" i="20"/>
  <c r="I48" i="20"/>
  <c r="G48" i="20"/>
  <c r="E48" i="20"/>
  <c r="C48" i="20"/>
  <c r="I46" i="20"/>
  <c r="H46" i="20"/>
  <c r="F46" i="20"/>
  <c r="G46" i="20" s="1"/>
  <c r="E46" i="20"/>
  <c r="D46" i="20"/>
  <c r="C46" i="20"/>
  <c r="B46" i="20"/>
  <c r="I45" i="20"/>
  <c r="G45" i="20"/>
  <c r="E45" i="20"/>
  <c r="C45" i="20"/>
  <c r="I44" i="20"/>
  <c r="G44" i="20"/>
  <c r="E44" i="20"/>
  <c r="C44" i="20"/>
  <c r="I43" i="20"/>
  <c r="G43" i="20"/>
  <c r="E43" i="20"/>
  <c r="C43" i="20"/>
  <c r="I42" i="20"/>
  <c r="G42" i="20"/>
  <c r="E42" i="20"/>
  <c r="C42" i="20"/>
  <c r="I41" i="20"/>
  <c r="G41" i="20"/>
  <c r="E41" i="20"/>
  <c r="C41" i="20"/>
  <c r="I40" i="20"/>
  <c r="G40" i="20"/>
  <c r="E40" i="20"/>
  <c r="C40" i="20"/>
  <c r="I39" i="20"/>
  <c r="G39" i="20"/>
  <c r="E39" i="20"/>
  <c r="C39" i="20"/>
  <c r="I38" i="20"/>
  <c r="G38" i="20"/>
  <c r="E38" i="20"/>
  <c r="C38" i="20"/>
  <c r="I37" i="20"/>
  <c r="G37" i="20"/>
  <c r="E37" i="20"/>
  <c r="C37" i="20"/>
  <c r="I36" i="20"/>
  <c r="G36" i="20"/>
  <c r="E36" i="20"/>
  <c r="C36" i="20"/>
  <c r="I35" i="20"/>
  <c r="G35" i="20"/>
  <c r="E35" i="20"/>
  <c r="C35" i="20"/>
  <c r="I34" i="20"/>
  <c r="G34" i="20"/>
  <c r="E34" i="20"/>
  <c r="C34" i="20"/>
  <c r="I33" i="20"/>
  <c r="G33" i="20"/>
  <c r="E33" i="20"/>
  <c r="C33" i="20"/>
  <c r="I32" i="20"/>
  <c r="G32" i="20"/>
  <c r="E32" i="20"/>
  <c r="C32" i="20"/>
  <c r="I31" i="20"/>
  <c r="G31" i="20"/>
  <c r="E31" i="20"/>
  <c r="C31" i="20"/>
  <c r="I30" i="20"/>
  <c r="G30" i="20"/>
  <c r="E30" i="20"/>
  <c r="C30" i="20"/>
  <c r="I29" i="20"/>
  <c r="G29" i="20"/>
  <c r="E29" i="20"/>
  <c r="C29" i="20"/>
  <c r="I28" i="20"/>
  <c r="G28" i="20"/>
  <c r="E28" i="20"/>
  <c r="C28" i="20"/>
  <c r="I27" i="20"/>
  <c r="G27" i="20"/>
  <c r="E27" i="20"/>
  <c r="C27" i="20"/>
  <c r="I25" i="20"/>
  <c r="H25" i="20"/>
  <c r="H60" i="20" s="1"/>
  <c r="F25" i="20"/>
  <c r="F60" i="20" s="1"/>
  <c r="E25" i="20"/>
  <c r="D25" i="20"/>
  <c r="D60" i="20" s="1"/>
  <c r="C25" i="20"/>
  <c r="B25" i="20"/>
  <c r="B60" i="20" s="1"/>
  <c r="I24" i="20"/>
  <c r="G24" i="20"/>
  <c r="E24" i="20"/>
  <c r="C24" i="20"/>
  <c r="I23" i="20"/>
  <c r="G23" i="20"/>
  <c r="E23" i="20"/>
  <c r="C23" i="20"/>
  <c r="I21" i="20"/>
  <c r="G21" i="20"/>
  <c r="E21" i="20"/>
  <c r="C21" i="20"/>
  <c r="I20" i="20"/>
  <c r="G20" i="20"/>
  <c r="E20" i="20"/>
  <c r="C20" i="20"/>
  <c r="I19" i="20"/>
  <c r="G19" i="20"/>
  <c r="E19" i="20"/>
  <c r="C19" i="20"/>
  <c r="I18" i="20"/>
  <c r="G18" i="20"/>
  <c r="E18" i="20"/>
  <c r="C18" i="20"/>
  <c r="H16" i="20"/>
  <c r="F16" i="20"/>
  <c r="D16" i="20"/>
  <c r="B16" i="20"/>
  <c r="I15" i="20"/>
  <c r="H15" i="20"/>
  <c r="F15" i="20"/>
  <c r="G15" i="20" s="1"/>
  <c r="E15" i="20"/>
  <c r="D15" i="20"/>
  <c r="C15" i="20"/>
  <c r="B15" i="20"/>
  <c r="I14" i="20"/>
  <c r="G14" i="20"/>
  <c r="E14" i="20"/>
  <c r="C14" i="20"/>
  <c r="H13" i="20"/>
  <c r="B13" i="20"/>
  <c r="F13" i="20"/>
  <c r="D13" i="20"/>
  <c r="C205" i="19"/>
  <c r="C196" i="19"/>
  <c r="C205" i="18"/>
  <c r="C196" i="18"/>
  <c r="C205" i="17"/>
  <c r="C196" i="17"/>
  <c r="C205" i="16"/>
  <c r="C196" i="16"/>
  <c r="C205" i="15"/>
  <c r="C196" i="15"/>
  <c r="C215" i="14"/>
  <c r="C205" i="14"/>
  <c r="C196" i="14"/>
  <c r="H183" i="23" l="1"/>
  <c r="F183" i="23"/>
  <c r="B183" i="21"/>
  <c r="C183" i="21" s="1"/>
  <c r="F122" i="23"/>
  <c r="F144" i="23" s="1"/>
  <c r="H122" i="23"/>
  <c r="H144" i="23" s="1"/>
  <c r="H138" i="23"/>
  <c r="H146" i="23" s="1"/>
  <c r="B62" i="23"/>
  <c r="C60" i="23"/>
  <c r="H172" i="23"/>
  <c r="F171" i="23"/>
  <c r="F172" i="23" s="1"/>
  <c r="I60" i="23"/>
  <c r="H62" i="23"/>
  <c r="E92" i="23"/>
  <c r="D94" i="23"/>
  <c r="H79" i="23"/>
  <c r="I77" i="23"/>
  <c r="G92" i="23"/>
  <c r="F94" i="23"/>
  <c r="F143" i="23"/>
  <c r="G109" i="23"/>
  <c r="D79" i="23"/>
  <c r="E77" i="23"/>
  <c r="C92" i="23"/>
  <c r="B94" i="23"/>
  <c r="F79" i="23"/>
  <c r="G77" i="23"/>
  <c r="H94" i="23"/>
  <c r="I92" i="23"/>
  <c r="H143" i="23"/>
  <c r="I109" i="23"/>
  <c r="D62" i="23"/>
  <c r="E60" i="23"/>
  <c r="B183" i="23"/>
  <c r="C183" i="23" s="1"/>
  <c r="B196" i="23"/>
  <c r="C196" i="23" s="1"/>
  <c r="D143" i="23"/>
  <c r="E109" i="23"/>
  <c r="D183" i="23"/>
  <c r="D196" i="23"/>
  <c r="G84" i="23"/>
  <c r="F16" i="23"/>
  <c r="H166" i="23"/>
  <c r="H171" i="23" s="1"/>
  <c r="B77" i="23"/>
  <c r="C61" i="23"/>
  <c r="F60" i="23"/>
  <c r="B122" i="22"/>
  <c r="B144" i="22" s="1"/>
  <c r="B191" i="22"/>
  <c r="B196" i="22" s="1"/>
  <c r="C196" i="22" s="1"/>
  <c r="D191" i="22"/>
  <c r="D178" i="21"/>
  <c r="F178" i="21"/>
  <c r="H178" i="21"/>
  <c r="B138" i="21"/>
  <c r="B146" i="21" s="1"/>
  <c r="B191" i="20"/>
  <c r="B196" i="20" s="1"/>
  <c r="C196" i="20" s="1"/>
  <c r="C77" i="22"/>
  <c r="B79" i="22"/>
  <c r="F94" i="22"/>
  <c r="G92" i="22"/>
  <c r="D79" i="22"/>
  <c r="E77" i="22"/>
  <c r="F79" i="22"/>
  <c r="G77" i="22"/>
  <c r="E109" i="22"/>
  <c r="D143" i="22"/>
  <c r="B183" i="22"/>
  <c r="C183" i="22" s="1"/>
  <c r="F143" i="22"/>
  <c r="G109" i="22"/>
  <c r="D183" i="22"/>
  <c r="H143" i="22"/>
  <c r="I109" i="22"/>
  <c r="F183" i="22"/>
  <c r="B62" i="22"/>
  <c r="C60" i="22"/>
  <c r="F196" i="22"/>
  <c r="D196" i="22"/>
  <c r="H183" i="22"/>
  <c r="H196" i="22"/>
  <c r="H62" i="22"/>
  <c r="I60" i="22"/>
  <c r="D94" i="22"/>
  <c r="E92" i="22"/>
  <c r="D166" i="22"/>
  <c r="H92" i="22"/>
  <c r="F171" i="22"/>
  <c r="F172" i="22" s="1"/>
  <c r="D60" i="22"/>
  <c r="H77" i="22"/>
  <c r="E66" i="22"/>
  <c r="F60" i="22"/>
  <c r="B92" i="22"/>
  <c r="B79" i="21"/>
  <c r="C77" i="21"/>
  <c r="D94" i="21"/>
  <c r="E92" i="21"/>
  <c r="D79" i="21"/>
  <c r="E77" i="21"/>
  <c r="F94" i="21"/>
  <c r="G92" i="21"/>
  <c r="B62" i="21"/>
  <c r="C60" i="21"/>
  <c r="H79" i="21"/>
  <c r="I77" i="21"/>
  <c r="H94" i="21"/>
  <c r="I92" i="21"/>
  <c r="H143" i="21"/>
  <c r="I109" i="21"/>
  <c r="D183" i="21"/>
  <c r="D196" i="21"/>
  <c r="F183" i="21"/>
  <c r="F196" i="21"/>
  <c r="D143" i="21"/>
  <c r="E109" i="21"/>
  <c r="H183" i="21"/>
  <c r="H196" i="21"/>
  <c r="D62" i="21"/>
  <c r="E60" i="21"/>
  <c r="I60" i="21"/>
  <c r="H62" i="21"/>
  <c r="F143" i="21"/>
  <c r="G109" i="21"/>
  <c r="D166" i="21"/>
  <c r="D171" i="21" s="1"/>
  <c r="D172" i="21" s="1"/>
  <c r="H166" i="21"/>
  <c r="H171" i="21" s="1"/>
  <c r="H172" i="21" s="1"/>
  <c r="F77" i="21"/>
  <c r="F171" i="21"/>
  <c r="F172" i="21" s="1"/>
  <c r="E25" i="21"/>
  <c r="F60" i="21"/>
  <c r="B92" i="21"/>
  <c r="G60" i="20"/>
  <c r="F62" i="20"/>
  <c r="E77" i="20"/>
  <c r="D79" i="20"/>
  <c r="G92" i="20"/>
  <c r="F94" i="20"/>
  <c r="B183" i="20"/>
  <c r="C183" i="20" s="1"/>
  <c r="C92" i="20"/>
  <c r="B94" i="20"/>
  <c r="E92" i="20"/>
  <c r="D94" i="20"/>
  <c r="F79" i="20"/>
  <c r="G77" i="20"/>
  <c r="D183" i="20"/>
  <c r="F143" i="20"/>
  <c r="G109" i="20"/>
  <c r="H143" i="20"/>
  <c r="I109" i="20"/>
  <c r="D143" i="20"/>
  <c r="E109" i="20"/>
  <c r="B62" i="20"/>
  <c r="C60" i="20"/>
  <c r="H79" i="20"/>
  <c r="I77" i="20"/>
  <c r="F183" i="20"/>
  <c r="F196" i="20"/>
  <c r="H62" i="20"/>
  <c r="I60" i="20"/>
  <c r="D62" i="20"/>
  <c r="E60" i="20"/>
  <c r="H183" i="20"/>
  <c r="H196" i="20"/>
  <c r="H171" i="20"/>
  <c r="H172" i="20" s="1"/>
  <c r="D196" i="20"/>
  <c r="G84" i="20"/>
  <c r="H92" i="20"/>
  <c r="E66" i="20"/>
  <c r="F171" i="20"/>
  <c r="F172" i="20" s="1"/>
  <c r="B77" i="20"/>
  <c r="G25" i="20"/>
  <c r="C84" i="20"/>
  <c r="H170" i="19"/>
  <c r="F170" i="19"/>
  <c r="D170" i="19"/>
  <c r="B170" i="19"/>
  <c r="H170" i="18"/>
  <c r="F170" i="18"/>
  <c r="D170" i="18"/>
  <c r="B170" i="18"/>
  <c r="H170" i="17"/>
  <c r="F170" i="17"/>
  <c r="D170" i="17"/>
  <c r="B170" i="17"/>
  <c r="H170" i="16"/>
  <c r="F170" i="16"/>
  <c r="D170" i="16"/>
  <c r="B170" i="16"/>
  <c r="H170" i="15"/>
  <c r="F170" i="15"/>
  <c r="D170" i="15"/>
  <c r="B170" i="15"/>
  <c r="H170" i="14"/>
  <c r="F170" i="14"/>
  <c r="D170" i="14"/>
  <c r="B170" i="14"/>
  <c r="H61" i="19"/>
  <c r="F61" i="19"/>
  <c r="D61" i="19"/>
  <c r="H61" i="18"/>
  <c r="F61" i="18"/>
  <c r="D61" i="18"/>
  <c r="H61" i="17"/>
  <c r="F61" i="17"/>
  <c r="D61" i="17"/>
  <c r="B61" i="17"/>
  <c r="H61" i="16"/>
  <c r="F61" i="16"/>
  <c r="D61" i="16"/>
  <c r="H61" i="15"/>
  <c r="F61" i="15"/>
  <c r="H106" i="23" l="1"/>
  <c r="I79" i="23"/>
  <c r="G79" i="23"/>
  <c r="F106" i="23"/>
  <c r="C94" i="23"/>
  <c r="B108" i="23"/>
  <c r="H105" i="23"/>
  <c r="I62" i="23"/>
  <c r="H108" i="23"/>
  <c r="I94" i="23"/>
  <c r="E79" i="23"/>
  <c r="D106" i="23"/>
  <c r="G60" i="23"/>
  <c r="F62" i="23"/>
  <c r="D105" i="23"/>
  <c r="E62" i="23"/>
  <c r="D108" i="23"/>
  <c r="E94" i="23"/>
  <c r="B79" i="23"/>
  <c r="C77" i="23"/>
  <c r="F108" i="23"/>
  <c r="G94" i="23"/>
  <c r="C62" i="23"/>
  <c r="B105" i="23"/>
  <c r="D171" i="22"/>
  <c r="D172" i="22" s="1"/>
  <c r="C62" i="22"/>
  <c r="B105" i="22"/>
  <c r="D106" i="22"/>
  <c r="E79" i="22"/>
  <c r="G79" i="22"/>
  <c r="F106" i="22"/>
  <c r="E94" i="22"/>
  <c r="D108" i="22"/>
  <c r="D62" i="22"/>
  <c r="E60" i="22"/>
  <c r="C92" i="22"/>
  <c r="B94" i="22"/>
  <c r="G60" i="22"/>
  <c r="F62" i="22"/>
  <c r="H105" i="22"/>
  <c r="I62" i="22"/>
  <c r="F108" i="22"/>
  <c r="G94" i="22"/>
  <c r="C79" i="22"/>
  <c r="B106" i="22"/>
  <c r="I92" i="22"/>
  <c r="H94" i="22"/>
  <c r="H79" i="22"/>
  <c r="I77" i="22"/>
  <c r="F79" i="21"/>
  <c r="G77" i="21"/>
  <c r="F108" i="21"/>
  <c r="G94" i="21"/>
  <c r="H106" i="21"/>
  <c r="I79" i="21"/>
  <c r="E79" i="21"/>
  <c r="D106" i="21"/>
  <c r="H105" i="21"/>
  <c r="I62" i="21"/>
  <c r="G60" i="21"/>
  <c r="F62" i="21"/>
  <c r="E62" i="21"/>
  <c r="D105" i="21"/>
  <c r="D108" i="21"/>
  <c r="E94" i="21"/>
  <c r="C62" i="21"/>
  <c r="B105" i="21"/>
  <c r="H108" i="21"/>
  <c r="I94" i="21"/>
  <c r="C92" i="21"/>
  <c r="B94" i="21"/>
  <c r="C79" i="21"/>
  <c r="B106" i="21"/>
  <c r="G79" i="20"/>
  <c r="F106" i="20"/>
  <c r="H105" i="20"/>
  <c r="I62" i="20"/>
  <c r="F108" i="20"/>
  <c r="G94" i="20"/>
  <c r="C62" i="20"/>
  <c r="B105" i="20"/>
  <c r="D108" i="20"/>
  <c r="E94" i="20"/>
  <c r="B108" i="20"/>
  <c r="C94" i="20"/>
  <c r="E79" i="20"/>
  <c r="D106" i="20"/>
  <c r="D105" i="20"/>
  <c r="E62" i="20"/>
  <c r="I92" i="20"/>
  <c r="H94" i="20"/>
  <c r="C77" i="20"/>
  <c r="B79" i="20"/>
  <c r="H106" i="20"/>
  <c r="I79" i="20"/>
  <c r="F105" i="20"/>
  <c r="G62" i="20"/>
  <c r="I18" i="19"/>
  <c r="G18" i="19"/>
  <c r="E18" i="19"/>
  <c r="C18" i="19"/>
  <c r="B16" i="19"/>
  <c r="H15" i="19"/>
  <c r="H16" i="19" s="1"/>
  <c r="F15" i="19"/>
  <c r="F16" i="19" s="1"/>
  <c r="D15" i="19"/>
  <c r="E15" i="19" s="1"/>
  <c r="B15" i="19"/>
  <c r="C15" i="19" s="1"/>
  <c r="I14" i="19"/>
  <c r="G14" i="19"/>
  <c r="E14" i="19"/>
  <c r="C14" i="19"/>
  <c r="I18" i="18"/>
  <c r="G18" i="18"/>
  <c r="E18" i="18"/>
  <c r="C18" i="18"/>
  <c r="B16" i="18"/>
  <c r="H15" i="18"/>
  <c r="H16" i="18" s="1"/>
  <c r="F15" i="18"/>
  <c r="F16" i="18" s="1"/>
  <c r="D15" i="18"/>
  <c r="E15" i="18" s="1"/>
  <c r="B15" i="18"/>
  <c r="C15" i="18" s="1"/>
  <c r="I14" i="18"/>
  <c r="G14" i="18"/>
  <c r="E14" i="18"/>
  <c r="C14" i="18"/>
  <c r="I18" i="17"/>
  <c r="G18" i="17"/>
  <c r="E18" i="17"/>
  <c r="C18" i="17"/>
  <c r="H15" i="17"/>
  <c r="H16" i="17" s="1"/>
  <c r="F15" i="17"/>
  <c r="F16" i="17" s="1"/>
  <c r="D15" i="17"/>
  <c r="E15" i="17" s="1"/>
  <c r="B15" i="17"/>
  <c r="B16" i="17" s="1"/>
  <c r="I14" i="17"/>
  <c r="G14" i="17"/>
  <c r="E14" i="17"/>
  <c r="C14" i="17"/>
  <c r="I18" i="16"/>
  <c r="G18" i="16"/>
  <c r="E18" i="16"/>
  <c r="C18" i="16"/>
  <c r="H15" i="16"/>
  <c r="H16" i="16" s="1"/>
  <c r="F15" i="16"/>
  <c r="F16" i="16" s="1"/>
  <c r="D15" i="16"/>
  <c r="E15" i="16" s="1"/>
  <c r="B15" i="16"/>
  <c r="C15" i="16" s="1"/>
  <c r="I14" i="16"/>
  <c r="G14" i="16"/>
  <c r="E14" i="16"/>
  <c r="C14" i="16"/>
  <c r="I18" i="15"/>
  <c r="G18" i="15"/>
  <c r="E18" i="15"/>
  <c r="C18" i="15"/>
  <c r="H15" i="15"/>
  <c r="H16" i="15" s="1"/>
  <c r="F15" i="15"/>
  <c r="F16" i="15" s="1"/>
  <c r="D15" i="15"/>
  <c r="E15" i="15" s="1"/>
  <c r="B15" i="15"/>
  <c r="B16" i="15" s="1"/>
  <c r="I14" i="15"/>
  <c r="G14" i="15"/>
  <c r="E14" i="15"/>
  <c r="C14" i="15"/>
  <c r="I18" i="14"/>
  <c r="G18" i="14"/>
  <c r="E18" i="14"/>
  <c r="I14" i="14"/>
  <c r="G14" i="14"/>
  <c r="G15" i="14"/>
  <c r="E15" i="14"/>
  <c r="E14" i="14"/>
  <c r="H201" i="19"/>
  <c r="F201" i="19"/>
  <c r="D201" i="19"/>
  <c r="B201" i="19"/>
  <c r="H201" i="18"/>
  <c r="F201" i="18"/>
  <c r="D201" i="18"/>
  <c r="B201" i="18"/>
  <c r="H201" i="17"/>
  <c r="F201" i="17"/>
  <c r="D201" i="17"/>
  <c r="B201" i="17"/>
  <c r="H201" i="16"/>
  <c r="F201" i="16"/>
  <c r="D201" i="16"/>
  <c r="B201" i="16"/>
  <c r="H201" i="15"/>
  <c r="F201" i="15"/>
  <c r="D201" i="15"/>
  <c r="B201" i="15"/>
  <c r="H201" i="14"/>
  <c r="F201" i="14"/>
  <c r="D201" i="14"/>
  <c r="H196" i="19"/>
  <c r="F196" i="19"/>
  <c r="D196" i="19"/>
  <c r="B196" i="19"/>
  <c r="D183" i="19"/>
  <c r="B183" i="19"/>
  <c r="C183" i="19" s="1"/>
  <c r="B183" i="18"/>
  <c r="C183" i="18" s="1"/>
  <c r="H196" i="18"/>
  <c r="F196" i="18"/>
  <c r="D196" i="18"/>
  <c r="B196" i="18"/>
  <c r="H196" i="17"/>
  <c r="F196" i="17"/>
  <c r="D196" i="17"/>
  <c r="B196" i="17"/>
  <c r="F183" i="17"/>
  <c r="D183" i="17"/>
  <c r="B183" i="17"/>
  <c r="C183" i="17" s="1"/>
  <c r="F183" i="16"/>
  <c r="B183" i="16"/>
  <c r="C183" i="16" s="1"/>
  <c r="H196" i="16"/>
  <c r="F196" i="16"/>
  <c r="D196" i="16"/>
  <c r="B196" i="16"/>
  <c r="H196" i="15"/>
  <c r="F196" i="15"/>
  <c r="D196" i="15"/>
  <c r="B196" i="15"/>
  <c r="H196" i="14"/>
  <c r="F196" i="14"/>
  <c r="D196" i="14"/>
  <c r="D183" i="14"/>
  <c r="B182" i="18"/>
  <c r="B182" i="17"/>
  <c r="B182" i="16"/>
  <c r="B182" i="15"/>
  <c r="B183" i="15" s="1"/>
  <c r="C183" i="15" s="1"/>
  <c r="B155" i="15"/>
  <c r="H208" i="19"/>
  <c r="H209" i="19" s="1"/>
  <c r="H211" i="19" s="1"/>
  <c r="F208" i="19"/>
  <c r="D208" i="19"/>
  <c r="B208" i="19"/>
  <c r="B209" i="19" s="1"/>
  <c r="B211" i="19" s="1"/>
  <c r="H199" i="19"/>
  <c r="F199" i="19"/>
  <c r="D199" i="19"/>
  <c r="B199" i="19"/>
  <c r="B200" i="19" s="1"/>
  <c r="H189" i="19"/>
  <c r="F189" i="19"/>
  <c r="D189" i="19"/>
  <c r="B189" i="19"/>
  <c r="H188" i="19"/>
  <c r="F188" i="19"/>
  <c r="D188" i="19"/>
  <c r="B188" i="19"/>
  <c r="B190" i="19" s="1"/>
  <c r="H177" i="19"/>
  <c r="F177" i="19"/>
  <c r="D177" i="19"/>
  <c r="B177" i="19"/>
  <c r="B156" i="19"/>
  <c r="B155" i="19"/>
  <c r="B157" i="19" s="1"/>
  <c r="B214" i="19" s="1"/>
  <c r="B154" i="19"/>
  <c r="H137" i="19"/>
  <c r="H138" i="19" s="1"/>
  <c r="H146" i="19" s="1"/>
  <c r="F137" i="19"/>
  <c r="D137" i="19"/>
  <c r="B137" i="19"/>
  <c r="H131" i="19"/>
  <c r="F131" i="19"/>
  <c r="D131" i="19"/>
  <c r="B131" i="19"/>
  <c r="H3" i="19"/>
  <c r="F3" i="19"/>
  <c r="D3" i="19"/>
  <c r="B3" i="19"/>
  <c r="H208" i="18"/>
  <c r="F208" i="18"/>
  <c r="F209" i="18" s="1"/>
  <c r="F211" i="18" s="1"/>
  <c r="D208" i="18"/>
  <c r="D209" i="18" s="1"/>
  <c r="D211" i="18" s="1"/>
  <c r="B208" i="18"/>
  <c r="B209" i="18" s="1"/>
  <c r="B211" i="18" s="1"/>
  <c r="H199" i="18"/>
  <c r="F199" i="18"/>
  <c r="D199" i="18"/>
  <c r="B199" i="18"/>
  <c r="B200" i="18" s="1"/>
  <c r="H189" i="18"/>
  <c r="F189" i="18"/>
  <c r="D189" i="18"/>
  <c r="B189" i="18"/>
  <c r="H188" i="18"/>
  <c r="F188" i="18"/>
  <c r="D188" i="18"/>
  <c r="B188" i="18"/>
  <c r="H177" i="18"/>
  <c r="F177" i="18"/>
  <c r="D177" i="18"/>
  <c r="B177" i="18"/>
  <c r="B156" i="18"/>
  <c r="B155" i="18"/>
  <c r="B154" i="18"/>
  <c r="H137" i="18"/>
  <c r="F137" i="18"/>
  <c r="D137" i="18"/>
  <c r="B137" i="18"/>
  <c r="H131" i="18"/>
  <c r="F131" i="18"/>
  <c r="D131" i="18"/>
  <c r="B131" i="18"/>
  <c r="H3" i="18"/>
  <c r="F3" i="18"/>
  <c r="D3" i="18"/>
  <c r="B3" i="18"/>
  <c r="B13" i="18" s="1"/>
  <c r="H208" i="16"/>
  <c r="F208" i="16"/>
  <c r="D208" i="16"/>
  <c r="B208" i="16"/>
  <c r="H199" i="16"/>
  <c r="F199" i="16"/>
  <c r="D199" i="16"/>
  <c r="B199" i="16"/>
  <c r="B200" i="16" s="1"/>
  <c r="H189" i="16"/>
  <c r="F189" i="16"/>
  <c r="D189" i="16"/>
  <c r="B189" i="16"/>
  <c r="H188" i="16"/>
  <c r="F188" i="16"/>
  <c r="D188" i="16"/>
  <c r="B188" i="16"/>
  <c r="B190" i="16" s="1"/>
  <c r="H177" i="16"/>
  <c r="F177" i="16"/>
  <c r="D177" i="16"/>
  <c r="B177" i="16"/>
  <c r="B156" i="16"/>
  <c r="B155" i="16"/>
  <c r="B154" i="16"/>
  <c r="H137" i="16"/>
  <c r="F137" i="16"/>
  <c r="D137" i="16"/>
  <c r="B137" i="16"/>
  <c r="H131" i="16"/>
  <c r="F131" i="16"/>
  <c r="D131" i="16"/>
  <c r="B131" i="16"/>
  <c r="H3" i="16"/>
  <c r="F3" i="16"/>
  <c r="D3" i="16"/>
  <c r="B3" i="16"/>
  <c r="H208" i="17"/>
  <c r="F208" i="17"/>
  <c r="D208" i="17"/>
  <c r="B208" i="17"/>
  <c r="B209" i="17" s="1"/>
  <c r="B211" i="17" s="1"/>
  <c r="H199" i="17"/>
  <c r="F199" i="17"/>
  <c r="D199" i="17"/>
  <c r="B199" i="17"/>
  <c r="B200" i="17" s="1"/>
  <c r="H189" i="17"/>
  <c r="F189" i="17"/>
  <c r="D189" i="17"/>
  <c r="B189" i="17"/>
  <c r="H188" i="17"/>
  <c r="F188" i="17"/>
  <c r="D188" i="17"/>
  <c r="B188" i="17"/>
  <c r="B190" i="17" s="1"/>
  <c r="H177" i="17"/>
  <c r="F177" i="17"/>
  <c r="D177" i="17"/>
  <c r="B177" i="17"/>
  <c r="B156" i="17"/>
  <c r="B155" i="17"/>
  <c r="B154" i="17"/>
  <c r="B209" i="16"/>
  <c r="B211" i="16" s="1"/>
  <c r="F209" i="19"/>
  <c r="F211" i="19" s="1"/>
  <c r="D209" i="19"/>
  <c r="D211" i="19" s="1"/>
  <c r="H204" i="19"/>
  <c r="F204" i="19"/>
  <c r="D204" i="19"/>
  <c r="B204" i="19"/>
  <c r="D200" i="19"/>
  <c r="H200" i="19"/>
  <c r="F200" i="19"/>
  <c r="H194" i="19"/>
  <c r="F194" i="19"/>
  <c r="D194" i="19"/>
  <c r="B194" i="19"/>
  <c r="H193" i="19"/>
  <c r="F193" i="19"/>
  <c r="D193" i="19"/>
  <c r="B193" i="19"/>
  <c r="H192" i="19"/>
  <c r="H195" i="19" s="1"/>
  <c r="F192" i="19"/>
  <c r="D192" i="19"/>
  <c r="D195" i="19" s="1"/>
  <c r="B192" i="19"/>
  <c r="B195" i="19" s="1"/>
  <c r="H190" i="19"/>
  <c r="F190" i="19"/>
  <c r="D190" i="19"/>
  <c r="H187" i="19"/>
  <c r="H191" i="19" s="1"/>
  <c r="F187" i="19"/>
  <c r="F191" i="19" s="1"/>
  <c r="D187" i="19"/>
  <c r="D191" i="19" s="1"/>
  <c r="B187" i="19"/>
  <c r="H181" i="19"/>
  <c r="F181" i="19"/>
  <c r="D181" i="19"/>
  <c r="B181" i="19"/>
  <c r="H180" i="19"/>
  <c r="F180" i="19"/>
  <c r="D180" i="19"/>
  <c r="B180" i="19"/>
  <c r="H182" i="19"/>
  <c r="H183" i="19" s="1"/>
  <c r="F182" i="19"/>
  <c r="F183" i="19" s="1"/>
  <c r="D182" i="19"/>
  <c r="B182" i="19"/>
  <c r="H175" i="19"/>
  <c r="H176" i="19" s="1"/>
  <c r="H178" i="19" s="1"/>
  <c r="F175" i="19"/>
  <c r="F176" i="19" s="1"/>
  <c r="F178" i="19" s="1"/>
  <c r="D175" i="19"/>
  <c r="D176" i="19" s="1"/>
  <c r="D178" i="19" s="1"/>
  <c r="B175" i="19"/>
  <c r="B176" i="19" s="1"/>
  <c r="B178" i="19" s="1"/>
  <c r="H169" i="19"/>
  <c r="F169" i="19"/>
  <c r="D169" i="19"/>
  <c r="B169" i="19"/>
  <c r="H168" i="19"/>
  <c r="F168" i="19"/>
  <c r="D168" i="19"/>
  <c r="B168" i="19"/>
  <c r="B166" i="19"/>
  <c r="H165" i="19"/>
  <c r="F165" i="19"/>
  <c r="D165" i="19"/>
  <c r="B165" i="19"/>
  <c r="B152" i="19"/>
  <c r="H136" i="19"/>
  <c r="F136" i="19"/>
  <c r="F138" i="19" s="1"/>
  <c r="F146" i="19" s="1"/>
  <c r="D136" i="19"/>
  <c r="B136" i="19"/>
  <c r="B138" i="19" s="1"/>
  <c r="B146" i="19" s="1"/>
  <c r="H130" i="19"/>
  <c r="F130" i="19"/>
  <c r="F132" i="19" s="1"/>
  <c r="F145" i="19" s="1"/>
  <c r="D130" i="19"/>
  <c r="B130" i="19"/>
  <c r="B132" i="19" s="1"/>
  <c r="B145" i="19" s="1"/>
  <c r="H120" i="19"/>
  <c r="F120" i="19"/>
  <c r="D120" i="19"/>
  <c r="B120" i="19"/>
  <c r="H91" i="19"/>
  <c r="I91" i="19" s="1"/>
  <c r="F91" i="19"/>
  <c r="G91" i="19" s="1"/>
  <c r="E91" i="19"/>
  <c r="D91" i="19"/>
  <c r="B91" i="19"/>
  <c r="C91" i="19" s="1"/>
  <c r="I90" i="19"/>
  <c r="G90" i="19"/>
  <c r="E90" i="19"/>
  <c r="C90" i="19"/>
  <c r="I89" i="19"/>
  <c r="G89" i="19"/>
  <c r="E89" i="19"/>
  <c r="C89" i="19"/>
  <c r="I88" i="19"/>
  <c r="G88" i="19"/>
  <c r="E88" i="19"/>
  <c r="C88" i="19"/>
  <c r="I87" i="19"/>
  <c r="G87" i="19"/>
  <c r="E87" i="19"/>
  <c r="C87" i="19"/>
  <c r="I86" i="19"/>
  <c r="G86" i="19"/>
  <c r="E86" i="19"/>
  <c r="C86" i="19"/>
  <c r="H84" i="19"/>
  <c r="H92" i="19" s="1"/>
  <c r="I92" i="19" s="1"/>
  <c r="F84" i="19"/>
  <c r="G84" i="19" s="1"/>
  <c r="E84" i="19"/>
  <c r="D84" i="19"/>
  <c r="B84" i="19"/>
  <c r="C84" i="19" s="1"/>
  <c r="I83" i="19"/>
  <c r="G83" i="19"/>
  <c r="E83" i="19"/>
  <c r="C83" i="19"/>
  <c r="I82" i="19"/>
  <c r="G82" i="19"/>
  <c r="E82" i="19"/>
  <c r="C82" i="19"/>
  <c r="I76" i="19"/>
  <c r="H76" i="19"/>
  <c r="F76" i="19"/>
  <c r="G76" i="19" s="1"/>
  <c r="D76" i="19"/>
  <c r="E76" i="19" s="1"/>
  <c r="B76" i="19"/>
  <c r="C76" i="19" s="1"/>
  <c r="I75" i="19"/>
  <c r="G75" i="19"/>
  <c r="E75" i="19"/>
  <c r="C75" i="19"/>
  <c r="I74" i="19"/>
  <c r="G74" i="19"/>
  <c r="E74" i="19"/>
  <c r="C74" i="19"/>
  <c r="I73" i="19"/>
  <c r="G73" i="19"/>
  <c r="E73" i="19"/>
  <c r="C73" i="19"/>
  <c r="I72" i="19"/>
  <c r="G72" i="19"/>
  <c r="E72" i="19"/>
  <c r="C72" i="19"/>
  <c r="I71" i="19"/>
  <c r="G71" i="19"/>
  <c r="E71" i="19"/>
  <c r="C71" i="19"/>
  <c r="I70" i="19"/>
  <c r="G70" i="19"/>
  <c r="E70" i="19"/>
  <c r="C70" i="19"/>
  <c r="I69" i="19"/>
  <c r="G69" i="19"/>
  <c r="E69" i="19"/>
  <c r="C69" i="19"/>
  <c r="I68" i="19"/>
  <c r="G68" i="19"/>
  <c r="E68" i="19"/>
  <c r="C68" i="19"/>
  <c r="I66" i="19"/>
  <c r="H66" i="19"/>
  <c r="H166" i="19" s="1"/>
  <c r="F66" i="19"/>
  <c r="F166" i="19" s="1"/>
  <c r="E66" i="19"/>
  <c r="D66" i="19"/>
  <c r="B66" i="19"/>
  <c r="C66" i="19" s="1"/>
  <c r="I65" i="19"/>
  <c r="G65" i="19"/>
  <c r="E65" i="19"/>
  <c r="C65" i="19"/>
  <c r="I64" i="19"/>
  <c r="G64" i="19"/>
  <c r="E64" i="19"/>
  <c r="C64" i="19"/>
  <c r="H59" i="19"/>
  <c r="I59" i="19" s="1"/>
  <c r="F59" i="19"/>
  <c r="G59" i="19" s="1"/>
  <c r="D59" i="19"/>
  <c r="E59" i="19" s="1"/>
  <c r="B59" i="19"/>
  <c r="C59" i="19" s="1"/>
  <c r="I58" i="19"/>
  <c r="G58" i="19"/>
  <c r="E58" i="19"/>
  <c r="C58" i="19"/>
  <c r="I57" i="19"/>
  <c r="G57" i="19"/>
  <c r="E57" i="19"/>
  <c r="C57" i="19"/>
  <c r="I56" i="19"/>
  <c r="G56" i="19"/>
  <c r="E56" i="19"/>
  <c r="C56" i="19"/>
  <c r="I55" i="19"/>
  <c r="G55" i="19"/>
  <c r="E55" i="19"/>
  <c r="C55" i="19"/>
  <c r="I54" i="19"/>
  <c r="G54" i="19"/>
  <c r="E54" i="19"/>
  <c r="C54" i="19"/>
  <c r="I53" i="19"/>
  <c r="G53" i="19"/>
  <c r="E53" i="19"/>
  <c r="C53" i="19"/>
  <c r="I52" i="19"/>
  <c r="G52" i="19"/>
  <c r="E52" i="19"/>
  <c r="C52" i="19"/>
  <c r="I51" i="19"/>
  <c r="G51" i="19"/>
  <c r="E51" i="19"/>
  <c r="C51" i="19"/>
  <c r="I49" i="19"/>
  <c r="H49" i="19"/>
  <c r="F49" i="19"/>
  <c r="G49" i="19" s="1"/>
  <c r="E49" i="19"/>
  <c r="D49" i="19"/>
  <c r="B49" i="19"/>
  <c r="C49" i="19" s="1"/>
  <c r="I48" i="19"/>
  <c r="G48" i="19"/>
  <c r="E48" i="19"/>
  <c r="C48" i="19"/>
  <c r="H46" i="19"/>
  <c r="F46" i="19"/>
  <c r="D46" i="19"/>
  <c r="B46" i="19"/>
  <c r="C46" i="19" s="1"/>
  <c r="I45" i="19"/>
  <c r="G45" i="19"/>
  <c r="E45" i="19"/>
  <c r="C45" i="19"/>
  <c r="I44" i="19"/>
  <c r="G44" i="19"/>
  <c r="E44" i="19"/>
  <c r="C44" i="19"/>
  <c r="I43" i="19"/>
  <c r="G43" i="19"/>
  <c r="E43" i="19"/>
  <c r="C43" i="19"/>
  <c r="I42" i="19"/>
  <c r="G42" i="19"/>
  <c r="E42" i="19"/>
  <c r="C42" i="19"/>
  <c r="I41" i="19"/>
  <c r="G41" i="19"/>
  <c r="E41" i="19"/>
  <c r="C41" i="19"/>
  <c r="I40" i="19"/>
  <c r="G40" i="19"/>
  <c r="E40" i="19"/>
  <c r="C40" i="19"/>
  <c r="I39" i="19"/>
  <c r="G39" i="19"/>
  <c r="E39" i="19"/>
  <c r="C39" i="19"/>
  <c r="I38" i="19"/>
  <c r="G38" i="19"/>
  <c r="E38" i="19"/>
  <c r="C38" i="19"/>
  <c r="I37" i="19"/>
  <c r="G37" i="19"/>
  <c r="E37" i="19"/>
  <c r="C37" i="19"/>
  <c r="I36" i="19"/>
  <c r="G36" i="19"/>
  <c r="E36" i="19"/>
  <c r="C36" i="19"/>
  <c r="I35" i="19"/>
  <c r="G35" i="19"/>
  <c r="E35" i="19"/>
  <c r="C35" i="19"/>
  <c r="I34" i="19"/>
  <c r="G34" i="19"/>
  <c r="E34" i="19"/>
  <c r="C34" i="19"/>
  <c r="I33" i="19"/>
  <c r="G33" i="19"/>
  <c r="E33" i="19"/>
  <c r="C33" i="19"/>
  <c r="I32" i="19"/>
  <c r="G32" i="19"/>
  <c r="E32" i="19"/>
  <c r="C32" i="19"/>
  <c r="I31" i="19"/>
  <c r="G31" i="19"/>
  <c r="E31" i="19"/>
  <c r="C31" i="19"/>
  <c r="I30" i="19"/>
  <c r="G30" i="19"/>
  <c r="E30" i="19"/>
  <c r="C30" i="19"/>
  <c r="I29" i="19"/>
  <c r="G29" i="19"/>
  <c r="E29" i="19"/>
  <c r="C29" i="19"/>
  <c r="I28" i="19"/>
  <c r="G28" i="19"/>
  <c r="E28" i="19"/>
  <c r="C28" i="19"/>
  <c r="I27" i="19"/>
  <c r="G27" i="19"/>
  <c r="E27" i="19"/>
  <c r="C27" i="19"/>
  <c r="H25" i="19"/>
  <c r="I25" i="19" s="1"/>
  <c r="F25" i="19"/>
  <c r="G25" i="19" s="1"/>
  <c r="D25" i="19"/>
  <c r="B25" i="19"/>
  <c r="C25" i="19" s="1"/>
  <c r="I24" i="19"/>
  <c r="G24" i="19"/>
  <c r="E24" i="19"/>
  <c r="C24" i="19"/>
  <c r="I23" i="19"/>
  <c r="G23" i="19"/>
  <c r="E23" i="19"/>
  <c r="C23" i="19"/>
  <c r="I21" i="19"/>
  <c r="G21" i="19"/>
  <c r="E21" i="19"/>
  <c r="C21" i="19"/>
  <c r="I20" i="19"/>
  <c r="G20" i="19"/>
  <c r="E20" i="19"/>
  <c r="C20" i="19"/>
  <c r="I19" i="19"/>
  <c r="G19" i="19"/>
  <c r="E19" i="19"/>
  <c r="C19" i="19"/>
  <c r="H13" i="19"/>
  <c r="F13" i="19"/>
  <c r="D13" i="19"/>
  <c r="B13" i="19"/>
  <c r="H209" i="18"/>
  <c r="H211" i="18" s="1"/>
  <c r="F204" i="18"/>
  <c r="H204" i="18"/>
  <c r="D204" i="18"/>
  <c r="B204" i="18"/>
  <c r="F200" i="18"/>
  <c r="F205" i="18" s="1"/>
  <c r="H200" i="18"/>
  <c r="D200" i="18"/>
  <c r="H194" i="18"/>
  <c r="F194" i="18"/>
  <c r="D194" i="18"/>
  <c r="B194" i="18"/>
  <c r="H193" i="18"/>
  <c r="F193" i="18"/>
  <c r="D193" i="18"/>
  <c r="B193" i="18"/>
  <c r="H192" i="18"/>
  <c r="H195" i="18" s="1"/>
  <c r="F192" i="18"/>
  <c r="F195" i="18" s="1"/>
  <c r="D192" i="18"/>
  <c r="D195" i="18" s="1"/>
  <c r="B192" i="18"/>
  <c r="H190" i="18"/>
  <c r="F190" i="18"/>
  <c r="D190" i="18"/>
  <c r="B190" i="18"/>
  <c r="H187" i="18"/>
  <c r="H191" i="18" s="1"/>
  <c r="F187" i="18"/>
  <c r="F191" i="18" s="1"/>
  <c r="D187" i="18"/>
  <c r="D191" i="18" s="1"/>
  <c r="B187" i="18"/>
  <c r="B191" i="18" s="1"/>
  <c r="H181" i="18"/>
  <c r="F181" i="18"/>
  <c r="D181" i="18"/>
  <c r="B181" i="18"/>
  <c r="H180" i="18"/>
  <c r="F180" i="18"/>
  <c r="D180" i="18"/>
  <c r="B180" i="18"/>
  <c r="H182" i="18"/>
  <c r="H183" i="18" s="1"/>
  <c r="F182" i="18"/>
  <c r="F183" i="18" s="1"/>
  <c r="D182" i="18"/>
  <c r="D183" i="18" s="1"/>
  <c r="H176" i="18"/>
  <c r="H178" i="18" s="1"/>
  <c r="H175" i="18"/>
  <c r="F175" i="18"/>
  <c r="F176" i="18" s="1"/>
  <c r="F178" i="18" s="1"/>
  <c r="D175" i="18"/>
  <c r="D176" i="18" s="1"/>
  <c r="D178" i="18" s="1"/>
  <c r="B175" i="18"/>
  <c r="B176" i="18" s="1"/>
  <c r="H169" i="18"/>
  <c r="F169" i="18"/>
  <c r="D169" i="18"/>
  <c r="B169" i="18"/>
  <c r="H168" i="18"/>
  <c r="F168" i="18"/>
  <c r="D168" i="18"/>
  <c r="B168" i="18"/>
  <c r="D166" i="18"/>
  <c r="H165" i="18"/>
  <c r="F165" i="18"/>
  <c r="D165" i="18"/>
  <c r="B165" i="18"/>
  <c r="B157" i="18"/>
  <c r="B214" i="18" s="1"/>
  <c r="B152" i="18"/>
  <c r="H138" i="18"/>
  <c r="H146" i="18" s="1"/>
  <c r="H136" i="18"/>
  <c r="F136" i="18"/>
  <c r="F138" i="18" s="1"/>
  <c r="F146" i="18" s="1"/>
  <c r="D136" i="18"/>
  <c r="D138" i="18" s="1"/>
  <c r="D146" i="18" s="1"/>
  <c r="B136" i="18"/>
  <c r="B138" i="18" s="1"/>
  <c r="B146" i="18" s="1"/>
  <c r="H130" i="18"/>
  <c r="F130" i="18"/>
  <c r="F132" i="18" s="1"/>
  <c r="F145" i="18" s="1"/>
  <c r="D130" i="18"/>
  <c r="D132" i="18" s="1"/>
  <c r="D145" i="18" s="1"/>
  <c r="B130" i="18"/>
  <c r="B132" i="18" s="1"/>
  <c r="B145" i="18" s="1"/>
  <c r="H120" i="18"/>
  <c r="F120" i="18"/>
  <c r="D120" i="18"/>
  <c r="B120" i="18"/>
  <c r="H91" i="18"/>
  <c r="I91" i="18" s="1"/>
  <c r="F91" i="18"/>
  <c r="G91" i="18" s="1"/>
  <c r="D91" i="18"/>
  <c r="E91" i="18" s="1"/>
  <c r="B91" i="18"/>
  <c r="C91" i="18" s="1"/>
  <c r="I90" i="18"/>
  <c r="G90" i="18"/>
  <c r="E90" i="18"/>
  <c r="C90" i="18"/>
  <c r="I89" i="18"/>
  <c r="G89" i="18"/>
  <c r="E89" i="18"/>
  <c r="C89" i="18"/>
  <c r="I88" i="18"/>
  <c r="G88" i="18"/>
  <c r="E88" i="18"/>
  <c r="C88" i="18"/>
  <c r="I87" i="18"/>
  <c r="G87" i="18"/>
  <c r="E87" i="18"/>
  <c r="C87" i="18"/>
  <c r="I86" i="18"/>
  <c r="G86" i="18"/>
  <c r="E86" i="18"/>
  <c r="C86" i="18"/>
  <c r="I84" i="18"/>
  <c r="H84" i="18"/>
  <c r="H92" i="18" s="1"/>
  <c r="I92" i="18" s="1"/>
  <c r="F84" i="18"/>
  <c r="G84" i="18" s="1"/>
  <c r="D84" i="18"/>
  <c r="E84" i="18" s="1"/>
  <c r="B84" i="18"/>
  <c r="C84" i="18" s="1"/>
  <c r="I83" i="18"/>
  <c r="G83" i="18"/>
  <c r="E83" i="18"/>
  <c r="C83" i="18"/>
  <c r="I82" i="18"/>
  <c r="G82" i="18"/>
  <c r="E82" i="18"/>
  <c r="C82" i="18"/>
  <c r="I76" i="18"/>
  <c r="H76" i="18"/>
  <c r="F76" i="18"/>
  <c r="G76" i="18" s="1"/>
  <c r="D76" i="18"/>
  <c r="E76" i="18" s="1"/>
  <c r="B76" i="18"/>
  <c r="C76" i="18" s="1"/>
  <c r="I75" i="18"/>
  <c r="G75" i="18"/>
  <c r="E75" i="18"/>
  <c r="C75" i="18"/>
  <c r="I74" i="18"/>
  <c r="G74" i="18"/>
  <c r="E74" i="18"/>
  <c r="C74" i="18"/>
  <c r="I73" i="18"/>
  <c r="G73" i="18"/>
  <c r="E73" i="18"/>
  <c r="C73" i="18"/>
  <c r="I72" i="18"/>
  <c r="G72" i="18"/>
  <c r="E72" i="18"/>
  <c r="C72" i="18"/>
  <c r="I71" i="18"/>
  <c r="G71" i="18"/>
  <c r="E71" i="18"/>
  <c r="C71" i="18"/>
  <c r="I70" i="18"/>
  <c r="G70" i="18"/>
  <c r="E70" i="18"/>
  <c r="C70" i="18"/>
  <c r="I69" i="18"/>
  <c r="G69" i="18"/>
  <c r="E69" i="18"/>
  <c r="C69" i="18"/>
  <c r="I68" i="18"/>
  <c r="G68" i="18"/>
  <c r="E68" i="18"/>
  <c r="C68" i="18"/>
  <c r="I66" i="18"/>
  <c r="H66" i="18"/>
  <c r="H166" i="18" s="1"/>
  <c r="F66" i="18"/>
  <c r="E66" i="18"/>
  <c r="D66" i="18"/>
  <c r="B66" i="18"/>
  <c r="C66" i="18" s="1"/>
  <c r="I65" i="18"/>
  <c r="G65" i="18"/>
  <c r="E65" i="18"/>
  <c r="C65" i="18"/>
  <c r="I64" i="18"/>
  <c r="G64" i="18"/>
  <c r="E64" i="18"/>
  <c r="C64" i="18"/>
  <c r="I59" i="18"/>
  <c r="H59" i="18"/>
  <c r="F59" i="18"/>
  <c r="G59" i="18" s="1"/>
  <c r="D59" i="18"/>
  <c r="E59" i="18" s="1"/>
  <c r="B59" i="18"/>
  <c r="C59" i="18" s="1"/>
  <c r="I58" i="18"/>
  <c r="G58" i="18"/>
  <c r="E58" i="18"/>
  <c r="C58" i="18"/>
  <c r="I57" i="18"/>
  <c r="G57" i="18"/>
  <c r="E57" i="18"/>
  <c r="C57" i="18"/>
  <c r="I56" i="18"/>
  <c r="G56" i="18"/>
  <c r="E56" i="18"/>
  <c r="C56" i="18"/>
  <c r="I55" i="18"/>
  <c r="G55" i="18"/>
  <c r="E55" i="18"/>
  <c r="C55" i="18"/>
  <c r="I54" i="18"/>
  <c r="G54" i="18"/>
  <c r="E54" i="18"/>
  <c r="C54" i="18"/>
  <c r="I53" i="18"/>
  <c r="G53" i="18"/>
  <c r="E53" i="18"/>
  <c r="C53" i="18"/>
  <c r="I52" i="18"/>
  <c r="G52" i="18"/>
  <c r="E52" i="18"/>
  <c r="C52" i="18"/>
  <c r="I51" i="18"/>
  <c r="G51" i="18"/>
  <c r="E51" i="18"/>
  <c r="C51" i="18"/>
  <c r="I49" i="18"/>
  <c r="H49" i="18"/>
  <c r="F49" i="18"/>
  <c r="G49" i="18" s="1"/>
  <c r="E49" i="18"/>
  <c r="D49" i="18"/>
  <c r="B49" i="18"/>
  <c r="C49" i="18" s="1"/>
  <c r="I48" i="18"/>
  <c r="G48" i="18"/>
  <c r="E48" i="18"/>
  <c r="C48" i="18"/>
  <c r="H46" i="18"/>
  <c r="F46" i="18"/>
  <c r="D46" i="18"/>
  <c r="B46" i="18"/>
  <c r="C46" i="18" s="1"/>
  <c r="I45" i="18"/>
  <c r="G45" i="18"/>
  <c r="E45" i="18"/>
  <c r="C45" i="18"/>
  <c r="I44" i="18"/>
  <c r="G44" i="18"/>
  <c r="E44" i="18"/>
  <c r="C44" i="18"/>
  <c r="I43" i="18"/>
  <c r="G43" i="18"/>
  <c r="E43" i="18"/>
  <c r="C43" i="18"/>
  <c r="I42" i="18"/>
  <c r="G42" i="18"/>
  <c r="E42" i="18"/>
  <c r="C42" i="18"/>
  <c r="I41" i="18"/>
  <c r="G41" i="18"/>
  <c r="E41" i="18"/>
  <c r="C41" i="18"/>
  <c r="I40" i="18"/>
  <c r="G40" i="18"/>
  <c r="E40" i="18"/>
  <c r="C40" i="18"/>
  <c r="I39" i="18"/>
  <c r="G39" i="18"/>
  <c r="E39" i="18"/>
  <c r="C39" i="18"/>
  <c r="I38" i="18"/>
  <c r="G38" i="18"/>
  <c r="E38" i="18"/>
  <c r="C38" i="18"/>
  <c r="I37" i="18"/>
  <c r="G37" i="18"/>
  <c r="E37" i="18"/>
  <c r="C37" i="18"/>
  <c r="I36" i="18"/>
  <c r="G36" i="18"/>
  <c r="E36" i="18"/>
  <c r="C36" i="18"/>
  <c r="I35" i="18"/>
  <c r="G35" i="18"/>
  <c r="E35" i="18"/>
  <c r="C35" i="18"/>
  <c r="I34" i="18"/>
  <c r="G34" i="18"/>
  <c r="E34" i="18"/>
  <c r="C34" i="18"/>
  <c r="I33" i="18"/>
  <c r="G33" i="18"/>
  <c r="E33" i="18"/>
  <c r="C33" i="18"/>
  <c r="I32" i="18"/>
  <c r="G32" i="18"/>
  <c r="E32" i="18"/>
  <c r="C32" i="18"/>
  <c r="I31" i="18"/>
  <c r="G31" i="18"/>
  <c r="E31" i="18"/>
  <c r="C31" i="18"/>
  <c r="I30" i="18"/>
  <c r="G30" i="18"/>
  <c r="E30" i="18"/>
  <c r="C30" i="18"/>
  <c r="I29" i="18"/>
  <c r="G29" i="18"/>
  <c r="E29" i="18"/>
  <c r="C29" i="18"/>
  <c r="I28" i="18"/>
  <c r="G28" i="18"/>
  <c r="E28" i="18"/>
  <c r="C28" i="18"/>
  <c r="I27" i="18"/>
  <c r="G27" i="18"/>
  <c r="E27" i="18"/>
  <c r="C27" i="18"/>
  <c r="H25" i="18"/>
  <c r="F25" i="18"/>
  <c r="G25" i="18" s="1"/>
  <c r="D25" i="18"/>
  <c r="E25" i="18" s="1"/>
  <c r="B25" i="18"/>
  <c r="C25" i="18" s="1"/>
  <c r="I24" i="18"/>
  <c r="G24" i="18"/>
  <c r="E24" i="18"/>
  <c r="C24" i="18"/>
  <c r="I23" i="18"/>
  <c r="G23" i="18"/>
  <c r="E23" i="18"/>
  <c r="C23" i="18"/>
  <c r="I21" i="18"/>
  <c r="G21" i="18"/>
  <c r="E21" i="18"/>
  <c r="C21" i="18"/>
  <c r="I20" i="18"/>
  <c r="G20" i="18"/>
  <c r="E20" i="18"/>
  <c r="C20" i="18"/>
  <c r="I19" i="18"/>
  <c r="G19" i="18"/>
  <c r="E19" i="18"/>
  <c r="C19" i="18"/>
  <c r="H13" i="18"/>
  <c r="F13" i="18"/>
  <c r="D13" i="18"/>
  <c r="H209" i="17"/>
  <c r="H211" i="17" s="1"/>
  <c r="F209" i="17"/>
  <c r="F211" i="17" s="1"/>
  <c r="D209" i="17"/>
  <c r="D211" i="17" s="1"/>
  <c r="H204" i="17"/>
  <c r="F204" i="17"/>
  <c r="D204" i="17"/>
  <c r="B204" i="17"/>
  <c r="H200" i="17"/>
  <c r="F200" i="17"/>
  <c r="D200" i="17"/>
  <c r="D205" i="17" s="1"/>
  <c r="H194" i="17"/>
  <c r="F194" i="17"/>
  <c r="D194" i="17"/>
  <c r="B194" i="17"/>
  <c r="H193" i="17"/>
  <c r="F193" i="17"/>
  <c r="D193" i="17"/>
  <c r="B193" i="17"/>
  <c r="H192" i="17"/>
  <c r="H195" i="17" s="1"/>
  <c r="F192" i="17"/>
  <c r="F195" i="17" s="1"/>
  <c r="D192" i="17"/>
  <c r="D195" i="17" s="1"/>
  <c r="B192" i="17"/>
  <c r="B195" i="17" s="1"/>
  <c r="H190" i="17"/>
  <c r="F190" i="17"/>
  <c r="D190" i="17"/>
  <c r="H187" i="17"/>
  <c r="H191" i="17" s="1"/>
  <c r="F187" i="17"/>
  <c r="F191" i="17" s="1"/>
  <c r="D187" i="17"/>
  <c r="D191" i="17" s="1"/>
  <c r="B187" i="17"/>
  <c r="H181" i="17"/>
  <c r="F181" i="17"/>
  <c r="D181" i="17"/>
  <c r="B181" i="17"/>
  <c r="H180" i="17"/>
  <c r="F180" i="17"/>
  <c r="D180" i="17"/>
  <c r="B180" i="17"/>
  <c r="H182" i="17"/>
  <c r="H183" i="17" s="1"/>
  <c r="F182" i="17"/>
  <c r="D182" i="17"/>
  <c r="H176" i="17"/>
  <c r="H178" i="17" s="1"/>
  <c r="H175" i="17"/>
  <c r="F175" i="17"/>
  <c r="F176" i="17" s="1"/>
  <c r="F178" i="17" s="1"/>
  <c r="D175" i="17"/>
  <c r="D176" i="17" s="1"/>
  <c r="D178" i="17" s="1"/>
  <c r="B175" i="17"/>
  <c r="B176" i="17" s="1"/>
  <c r="H169" i="17"/>
  <c r="F169" i="17"/>
  <c r="D169" i="17"/>
  <c r="B169" i="17"/>
  <c r="H168" i="17"/>
  <c r="F168" i="17"/>
  <c r="D168" i="17"/>
  <c r="B168" i="17"/>
  <c r="B166" i="17"/>
  <c r="H165" i="17"/>
  <c r="F165" i="17"/>
  <c r="D165" i="17"/>
  <c r="B165" i="17"/>
  <c r="B157" i="17"/>
  <c r="B214" i="17" s="1"/>
  <c r="B152" i="17"/>
  <c r="H136" i="17"/>
  <c r="F136" i="17"/>
  <c r="D136" i="17"/>
  <c r="B136" i="17"/>
  <c r="H130" i="17"/>
  <c r="F130" i="17"/>
  <c r="D130" i="17"/>
  <c r="B130" i="17"/>
  <c r="H120" i="17"/>
  <c r="F120" i="17"/>
  <c r="D120" i="17"/>
  <c r="B120" i="17"/>
  <c r="H91" i="17"/>
  <c r="I91" i="17" s="1"/>
  <c r="F91" i="17"/>
  <c r="G91" i="17" s="1"/>
  <c r="D91" i="17"/>
  <c r="E91" i="17" s="1"/>
  <c r="B91" i="17"/>
  <c r="C91" i="17" s="1"/>
  <c r="I90" i="17"/>
  <c r="G90" i="17"/>
  <c r="E90" i="17"/>
  <c r="C90" i="17"/>
  <c r="I89" i="17"/>
  <c r="G89" i="17"/>
  <c r="E89" i="17"/>
  <c r="C89" i="17"/>
  <c r="I88" i="17"/>
  <c r="G88" i="17"/>
  <c r="E88" i="17"/>
  <c r="C88" i="17"/>
  <c r="I87" i="17"/>
  <c r="G87" i="17"/>
  <c r="E87" i="17"/>
  <c r="C87" i="17"/>
  <c r="I86" i="17"/>
  <c r="G86" i="17"/>
  <c r="E86" i="17"/>
  <c r="C86" i="17"/>
  <c r="I84" i="17"/>
  <c r="H84" i="17"/>
  <c r="F84" i="17"/>
  <c r="G84" i="17" s="1"/>
  <c r="D84" i="17"/>
  <c r="E84" i="17" s="1"/>
  <c r="B84" i="17"/>
  <c r="C84" i="17" s="1"/>
  <c r="I83" i="17"/>
  <c r="G83" i="17"/>
  <c r="E83" i="17"/>
  <c r="C83" i="17"/>
  <c r="I82" i="17"/>
  <c r="G82" i="17"/>
  <c r="E82" i="17"/>
  <c r="C82" i="17"/>
  <c r="H76" i="17"/>
  <c r="I76" i="17" s="1"/>
  <c r="F76" i="17"/>
  <c r="G76" i="17" s="1"/>
  <c r="D76" i="17"/>
  <c r="E76" i="17" s="1"/>
  <c r="B76" i="17"/>
  <c r="C76" i="17" s="1"/>
  <c r="I75" i="17"/>
  <c r="G75" i="17"/>
  <c r="E75" i="17"/>
  <c r="C75" i="17"/>
  <c r="I74" i="17"/>
  <c r="G74" i="17"/>
  <c r="E74" i="17"/>
  <c r="C74" i="17"/>
  <c r="I73" i="17"/>
  <c r="G73" i="17"/>
  <c r="E73" i="17"/>
  <c r="C73" i="17"/>
  <c r="I72" i="17"/>
  <c r="G72" i="17"/>
  <c r="E72" i="17"/>
  <c r="C72" i="17"/>
  <c r="I71" i="17"/>
  <c r="G71" i="17"/>
  <c r="E71" i="17"/>
  <c r="C71" i="17"/>
  <c r="I70" i="17"/>
  <c r="G70" i="17"/>
  <c r="E70" i="17"/>
  <c r="C70" i="17"/>
  <c r="I69" i="17"/>
  <c r="G69" i="17"/>
  <c r="E69" i="17"/>
  <c r="C69" i="17"/>
  <c r="I68" i="17"/>
  <c r="G68" i="17"/>
  <c r="E68" i="17"/>
  <c r="C68" i="17"/>
  <c r="I66" i="17"/>
  <c r="H66" i="17"/>
  <c r="H166" i="17" s="1"/>
  <c r="F66" i="17"/>
  <c r="F166" i="17" s="1"/>
  <c r="E66" i="17"/>
  <c r="D66" i="17"/>
  <c r="D77" i="17" s="1"/>
  <c r="B66" i="17"/>
  <c r="C66" i="17" s="1"/>
  <c r="I65" i="17"/>
  <c r="G65" i="17"/>
  <c r="E65" i="17"/>
  <c r="C65" i="17"/>
  <c r="I64" i="17"/>
  <c r="G64" i="17"/>
  <c r="E64" i="17"/>
  <c r="C64" i="17"/>
  <c r="H59" i="17"/>
  <c r="I59" i="17" s="1"/>
  <c r="F59" i="17"/>
  <c r="G59" i="17" s="1"/>
  <c r="D59" i="17"/>
  <c r="E59" i="17" s="1"/>
  <c r="B59" i="17"/>
  <c r="C59" i="17" s="1"/>
  <c r="I58" i="17"/>
  <c r="G58" i="17"/>
  <c r="E58" i="17"/>
  <c r="C58" i="17"/>
  <c r="I57" i="17"/>
  <c r="G57" i="17"/>
  <c r="E57" i="17"/>
  <c r="C57" i="17"/>
  <c r="I56" i="17"/>
  <c r="G56" i="17"/>
  <c r="E56" i="17"/>
  <c r="C56" i="17"/>
  <c r="I55" i="17"/>
  <c r="G55" i="17"/>
  <c r="E55" i="17"/>
  <c r="C55" i="17"/>
  <c r="I54" i="17"/>
  <c r="G54" i="17"/>
  <c r="E54" i="17"/>
  <c r="C54" i="17"/>
  <c r="I53" i="17"/>
  <c r="G53" i="17"/>
  <c r="E53" i="17"/>
  <c r="C53" i="17"/>
  <c r="I52" i="17"/>
  <c r="G52" i="17"/>
  <c r="E52" i="17"/>
  <c r="C52" i="17"/>
  <c r="I51" i="17"/>
  <c r="G51" i="17"/>
  <c r="E51" i="17"/>
  <c r="C51" i="17"/>
  <c r="I49" i="17"/>
  <c r="H49" i="17"/>
  <c r="F49" i="17"/>
  <c r="G49" i="17" s="1"/>
  <c r="E49" i="17"/>
  <c r="D49" i="17"/>
  <c r="B49" i="17"/>
  <c r="C49" i="17" s="1"/>
  <c r="I48" i="17"/>
  <c r="G48" i="17"/>
  <c r="E48" i="17"/>
  <c r="C48" i="17"/>
  <c r="H46" i="17"/>
  <c r="F46" i="17"/>
  <c r="D46" i="17"/>
  <c r="B46" i="17"/>
  <c r="C46" i="17" s="1"/>
  <c r="I45" i="17"/>
  <c r="G45" i="17"/>
  <c r="E45" i="17"/>
  <c r="C45" i="17"/>
  <c r="I44" i="17"/>
  <c r="G44" i="17"/>
  <c r="E44" i="17"/>
  <c r="C44" i="17"/>
  <c r="I43" i="17"/>
  <c r="G43" i="17"/>
  <c r="E43" i="17"/>
  <c r="C43" i="17"/>
  <c r="I42" i="17"/>
  <c r="G42" i="17"/>
  <c r="E42" i="17"/>
  <c r="C42" i="17"/>
  <c r="I41" i="17"/>
  <c r="G41" i="17"/>
  <c r="E41" i="17"/>
  <c r="C41" i="17"/>
  <c r="I40" i="17"/>
  <c r="G40" i="17"/>
  <c r="E40" i="17"/>
  <c r="C40" i="17"/>
  <c r="I39" i="17"/>
  <c r="G39" i="17"/>
  <c r="E39" i="17"/>
  <c r="C39" i="17"/>
  <c r="I38" i="17"/>
  <c r="G38" i="17"/>
  <c r="E38" i="17"/>
  <c r="C38" i="17"/>
  <c r="I37" i="17"/>
  <c r="G37" i="17"/>
  <c r="E37" i="17"/>
  <c r="C37" i="17"/>
  <c r="I36" i="17"/>
  <c r="G36" i="17"/>
  <c r="E36" i="17"/>
  <c r="C36" i="17"/>
  <c r="I35" i="17"/>
  <c r="G35" i="17"/>
  <c r="E35" i="17"/>
  <c r="C35" i="17"/>
  <c r="I34" i="17"/>
  <c r="G34" i="17"/>
  <c r="E34" i="17"/>
  <c r="C34" i="17"/>
  <c r="I33" i="17"/>
  <c r="G33" i="17"/>
  <c r="E33" i="17"/>
  <c r="C33" i="17"/>
  <c r="I32" i="17"/>
  <c r="G32" i="17"/>
  <c r="E32" i="17"/>
  <c r="C32" i="17"/>
  <c r="I31" i="17"/>
  <c r="G31" i="17"/>
  <c r="E31" i="17"/>
  <c r="C31" i="17"/>
  <c r="I30" i="17"/>
  <c r="G30" i="17"/>
  <c r="E30" i="17"/>
  <c r="C30" i="17"/>
  <c r="I29" i="17"/>
  <c r="G29" i="17"/>
  <c r="E29" i="17"/>
  <c r="C29" i="17"/>
  <c r="I28" i="17"/>
  <c r="G28" i="17"/>
  <c r="E28" i="17"/>
  <c r="C28" i="17"/>
  <c r="I27" i="17"/>
  <c r="G27" i="17"/>
  <c r="E27" i="17"/>
  <c r="C27" i="17"/>
  <c r="H25" i="17"/>
  <c r="I25" i="17" s="1"/>
  <c r="F25" i="17"/>
  <c r="G25" i="17" s="1"/>
  <c r="D25" i="17"/>
  <c r="E25" i="17" s="1"/>
  <c r="B25" i="17"/>
  <c r="C25" i="17" s="1"/>
  <c r="I24" i="17"/>
  <c r="G24" i="17"/>
  <c r="E24" i="17"/>
  <c r="C24" i="17"/>
  <c r="I23" i="17"/>
  <c r="G23" i="17"/>
  <c r="E23" i="17"/>
  <c r="C23" i="17"/>
  <c r="I21" i="17"/>
  <c r="G21" i="17"/>
  <c r="E21" i="17"/>
  <c r="C21" i="17"/>
  <c r="I20" i="17"/>
  <c r="G20" i="17"/>
  <c r="E20" i="17"/>
  <c r="C20" i="17"/>
  <c r="I19" i="17"/>
  <c r="G19" i="17"/>
  <c r="E19" i="17"/>
  <c r="C19" i="17"/>
  <c r="H209" i="16"/>
  <c r="H211" i="16" s="1"/>
  <c r="F209" i="16"/>
  <c r="F211" i="16" s="1"/>
  <c r="D209" i="16"/>
  <c r="D211" i="16" s="1"/>
  <c r="H204" i="16"/>
  <c r="F204" i="16"/>
  <c r="D204" i="16"/>
  <c r="B204" i="16"/>
  <c r="H200" i="16"/>
  <c r="H205" i="16" s="1"/>
  <c r="F200" i="16"/>
  <c r="D200" i="16"/>
  <c r="H194" i="16"/>
  <c r="F194" i="16"/>
  <c r="D194" i="16"/>
  <c r="B194" i="16"/>
  <c r="H193" i="16"/>
  <c r="F193" i="16"/>
  <c r="D193" i="16"/>
  <c r="B193" i="16"/>
  <c r="H192" i="16"/>
  <c r="H195" i="16" s="1"/>
  <c r="F192" i="16"/>
  <c r="F195" i="16" s="1"/>
  <c r="D192" i="16"/>
  <c r="D195" i="16" s="1"/>
  <c r="B192" i="16"/>
  <c r="B195" i="16" s="1"/>
  <c r="D190" i="16"/>
  <c r="H190" i="16"/>
  <c r="F190" i="16"/>
  <c r="H187" i="16"/>
  <c r="F187" i="16"/>
  <c r="D187" i="16"/>
  <c r="D191" i="16" s="1"/>
  <c r="B187" i="16"/>
  <c r="H181" i="16"/>
  <c r="F181" i="16"/>
  <c r="D181" i="16"/>
  <c r="B181" i="16"/>
  <c r="H180" i="16"/>
  <c r="F180" i="16"/>
  <c r="D180" i="16"/>
  <c r="B180" i="16"/>
  <c r="H182" i="16"/>
  <c r="H183" i="16" s="1"/>
  <c r="F182" i="16"/>
  <c r="D182" i="16"/>
  <c r="D183" i="16" s="1"/>
  <c r="F176" i="16"/>
  <c r="F178" i="16" s="1"/>
  <c r="H175" i="16"/>
  <c r="H176" i="16" s="1"/>
  <c r="H178" i="16" s="1"/>
  <c r="F175" i="16"/>
  <c r="D175" i="16"/>
  <c r="D176" i="16" s="1"/>
  <c r="D178" i="16" s="1"/>
  <c r="B175" i="16"/>
  <c r="B176" i="16" s="1"/>
  <c r="H169" i="16"/>
  <c r="F169" i="16"/>
  <c r="D169" i="16"/>
  <c r="B169" i="16"/>
  <c r="H168" i="16"/>
  <c r="F168" i="16"/>
  <c r="D168" i="16"/>
  <c r="B168" i="16"/>
  <c r="H166" i="16"/>
  <c r="H165" i="16"/>
  <c r="F165" i="16"/>
  <c r="D165" i="16"/>
  <c r="B165" i="16"/>
  <c r="B157" i="16"/>
  <c r="B214" i="16" s="1"/>
  <c r="B152" i="16"/>
  <c r="H136" i="16"/>
  <c r="F136" i="16"/>
  <c r="D136" i="16"/>
  <c r="B136" i="16"/>
  <c r="H130" i="16"/>
  <c r="F130" i="16"/>
  <c r="D130" i="16"/>
  <c r="B130" i="16"/>
  <c r="H120" i="16"/>
  <c r="F120" i="16"/>
  <c r="D120" i="16"/>
  <c r="B120" i="16"/>
  <c r="H91" i="16"/>
  <c r="I91" i="16" s="1"/>
  <c r="F91" i="16"/>
  <c r="G91" i="16" s="1"/>
  <c r="D91" i="16"/>
  <c r="E91" i="16" s="1"/>
  <c r="B91" i="16"/>
  <c r="C91" i="16" s="1"/>
  <c r="I90" i="16"/>
  <c r="G90" i="16"/>
  <c r="E90" i="16"/>
  <c r="C90" i="16"/>
  <c r="I89" i="16"/>
  <c r="G89" i="16"/>
  <c r="E89" i="16"/>
  <c r="C89" i="16"/>
  <c r="I88" i="16"/>
  <c r="G88" i="16"/>
  <c r="E88" i="16"/>
  <c r="C88" i="16"/>
  <c r="I87" i="16"/>
  <c r="G87" i="16"/>
  <c r="E87" i="16"/>
  <c r="C87" i="16"/>
  <c r="I86" i="16"/>
  <c r="G86" i="16"/>
  <c r="E86" i="16"/>
  <c r="C86" i="16"/>
  <c r="H84" i="16"/>
  <c r="I84" i="16" s="1"/>
  <c r="F84" i="16"/>
  <c r="G84" i="16" s="1"/>
  <c r="D84" i="16"/>
  <c r="E84" i="16" s="1"/>
  <c r="B84" i="16"/>
  <c r="C84" i="16" s="1"/>
  <c r="I83" i="16"/>
  <c r="G83" i="16"/>
  <c r="E83" i="16"/>
  <c r="C83" i="16"/>
  <c r="I82" i="16"/>
  <c r="G82" i="16"/>
  <c r="E82" i="16"/>
  <c r="C82" i="16"/>
  <c r="H76" i="16"/>
  <c r="I76" i="16" s="1"/>
  <c r="F76" i="16"/>
  <c r="G76" i="16" s="1"/>
  <c r="D76" i="16"/>
  <c r="E76" i="16" s="1"/>
  <c r="B76" i="16"/>
  <c r="C76" i="16" s="1"/>
  <c r="I75" i="16"/>
  <c r="G75" i="16"/>
  <c r="E75" i="16"/>
  <c r="C75" i="16"/>
  <c r="I74" i="16"/>
  <c r="G74" i="16"/>
  <c r="E74" i="16"/>
  <c r="C74" i="16"/>
  <c r="I73" i="16"/>
  <c r="G73" i="16"/>
  <c r="E73" i="16"/>
  <c r="C73" i="16"/>
  <c r="I72" i="16"/>
  <c r="G72" i="16"/>
  <c r="E72" i="16"/>
  <c r="C72" i="16"/>
  <c r="I71" i="16"/>
  <c r="G71" i="16"/>
  <c r="E71" i="16"/>
  <c r="C71" i="16"/>
  <c r="I70" i="16"/>
  <c r="G70" i="16"/>
  <c r="E70" i="16"/>
  <c r="C70" i="16"/>
  <c r="I69" i="16"/>
  <c r="G69" i="16"/>
  <c r="E69" i="16"/>
  <c r="C69" i="16"/>
  <c r="I68" i="16"/>
  <c r="G68" i="16"/>
  <c r="E68" i="16"/>
  <c r="C68" i="16"/>
  <c r="H66" i="16"/>
  <c r="I66" i="16" s="1"/>
  <c r="F66" i="16"/>
  <c r="F166" i="16" s="1"/>
  <c r="D66" i="16"/>
  <c r="B66" i="16"/>
  <c r="C66" i="16" s="1"/>
  <c r="I65" i="16"/>
  <c r="G65" i="16"/>
  <c r="E65" i="16"/>
  <c r="C65" i="16"/>
  <c r="I64" i="16"/>
  <c r="G64" i="16"/>
  <c r="E64" i="16"/>
  <c r="C64" i="16"/>
  <c r="H59" i="16"/>
  <c r="I59" i="16" s="1"/>
  <c r="F59" i="16"/>
  <c r="G59" i="16" s="1"/>
  <c r="D59" i="16"/>
  <c r="E59" i="16" s="1"/>
  <c r="B59" i="16"/>
  <c r="C59" i="16" s="1"/>
  <c r="I58" i="16"/>
  <c r="G58" i="16"/>
  <c r="E58" i="16"/>
  <c r="C58" i="16"/>
  <c r="I57" i="16"/>
  <c r="G57" i="16"/>
  <c r="E57" i="16"/>
  <c r="C57" i="16"/>
  <c r="I56" i="16"/>
  <c r="G56" i="16"/>
  <c r="E56" i="16"/>
  <c r="C56" i="16"/>
  <c r="I55" i="16"/>
  <c r="G55" i="16"/>
  <c r="E55" i="16"/>
  <c r="C55" i="16"/>
  <c r="I54" i="16"/>
  <c r="G54" i="16"/>
  <c r="E54" i="16"/>
  <c r="C54" i="16"/>
  <c r="I53" i="16"/>
  <c r="G53" i="16"/>
  <c r="E53" i="16"/>
  <c r="C53" i="16"/>
  <c r="I52" i="16"/>
  <c r="G52" i="16"/>
  <c r="E52" i="16"/>
  <c r="C52" i="16"/>
  <c r="I51" i="16"/>
  <c r="G51" i="16"/>
  <c r="E51" i="16"/>
  <c r="C51" i="16"/>
  <c r="H49" i="16"/>
  <c r="I49" i="16" s="1"/>
  <c r="F49" i="16"/>
  <c r="G49" i="16" s="1"/>
  <c r="D49" i="16"/>
  <c r="E49" i="16" s="1"/>
  <c r="B49" i="16"/>
  <c r="C49" i="16" s="1"/>
  <c r="I48" i="16"/>
  <c r="G48" i="16"/>
  <c r="E48" i="16"/>
  <c r="C48" i="16"/>
  <c r="H46" i="16"/>
  <c r="I46" i="16" s="1"/>
  <c r="F46" i="16"/>
  <c r="D46" i="16"/>
  <c r="B46" i="16"/>
  <c r="C46" i="16" s="1"/>
  <c r="I45" i="16"/>
  <c r="G45" i="16"/>
  <c r="E45" i="16"/>
  <c r="C45" i="16"/>
  <c r="I44" i="16"/>
  <c r="G44" i="16"/>
  <c r="E44" i="16"/>
  <c r="C44" i="16"/>
  <c r="I43" i="16"/>
  <c r="G43" i="16"/>
  <c r="E43" i="16"/>
  <c r="C43" i="16"/>
  <c r="I42" i="16"/>
  <c r="G42" i="16"/>
  <c r="E42" i="16"/>
  <c r="C42" i="16"/>
  <c r="I41" i="16"/>
  <c r="G41" i="16"/>
  <c r="E41" i="16"/>
  <c r="C41" i="16"/>
  <c r="I40" i="16"/>
  <c r="G40" i="16"/>
  <c r="E40" i="16"/>
  <c r="C40" i="16"/>
  <c r="I39" i="16"/>
  <c r="G39" i="16"/>
  <c r="E39" i="16"/>
  <c r="C39" i="16"/>
  <c r="I38" i="16"/>
  <c r="G38" i="16"/>
  <c r="E38" i="16"/>
  <c r="C38" i="16"/>
  <c r="I37" i="16"/>
  <c r="G37" i="16"/>
  <c r="E37" i="16"/>
  <c r="C37" i="16"/>
  <c r="I36" i="16"/>
  <c r="G36" i="16"/>
  <c r="E36" i="16"/>
  <c r="C36" i="16"/>
  <c r="I35" i="16"/>
  <c r="G35" i="16"/>
  <c r="E35" i="16"/>
  <c r="C35" i="16"/>
  <c r="I34" i="16"/>
  <c r="G34" i="16"/>
  <c r="E34" i="16"/>
  <c r="C34" i="16"/>
  <c r="I33" i="16"/>
  <c r="G33" i="16"/>
  <c r="E33" i="16"/>
  <c r="C33" i="16"/>
  <c r="I32" i="16"/>
  <c r="G32" i="16"/>
  <c r="E32" i="16"/>
  <c r="C32" i="16"/>
  <c r="I31" i="16"/>
  <c r="G31" i="16"/>
  <c r="E31" i="16"/>
  <c r="C31" i="16"/>
  <c r="I30" i="16"/>
  <c r="G30" i="16"/>
  <c r="E30" i="16"/>
  <c r="C30" i="16"/>
  <c r="I29" i="16"/>
  <c r="G29" i="16"/>
  <c r="E29" i="16"/>
  <c r="C29" i="16"/>
  <c r="I28" i="16"/>
  <c r="G28" i="16"/>
  <c r="E28" i="16"/>
  <c r="C28" i="16"/>
  <c r="I27" i="16"/>
  <c r="G27" i="16"/>
  <c r="E27" i="16"/>
  <c r="C27" i="16"/>
  <c r="H25" i="16"/>
  <c r="I25" i="16" s="1"/>
  <c r="F25" i="16"/>
  <c r="G25" i="16" s="1"/>
  <c r="D25" i="16"/>
  <c r="E25" i="16" s="1"/>
  <c r="B25" i="16"/>
  <c r="C25" i="16" s="1"/>
  <c r="I24" i="16"/>
  <c r="G24" i="16"/>
  <c r="E24" i="16"/>
  <c r="C24" i="16"/>
  <c r="I23" i="16"/>
  <c r="G23" i="16"/>
  <c r="E23" i="16"/>
  <c r="C23" i="16"/>
  <c r="I21" i="16"/>
  <c r="G21" i="16"/>
  <c r="E21" i="16"/>
  <c r="C21" i="16"/>
  <c r="I20" i="16"/>
  <c r="G20" i="16"/>
  <c r="E20" i="16"/>
  <c r="C20" i="16"/>
  <c r="I19" i="16"/>
  <c r="G19" i="16"/>
  <c r="E19" i="16"/>
  <c r="C19" i="16"/>
  <c r="H208" i="15"/>
  <c r="F208" i="15"/>
  <c r="F209" i="15" s="1"/>
  <c r="F211" i="15" s="1"/>
  <c r="D208" i="15"/>
  <c r="B208" i="15"/>
  <c r="B209" i="15" s="1"/>
  <c r="B211" i="15" s="1"/>
  <c r="H199" i="15"/>
  <c r="F199" i="15"/>
  <c r="D199" i="15"/>
  <c r="B199" i="15"/>
  <c r="B200" i="15" s="1"/>
  <c r="H189" i="15"/>
  <c r="F189" i="15"/>
  <c r="D189" i="15"/>
  <c r="B189" i="15"/>
  <c r="H188" i="15"/>
  <c r="F188" i="15"/>
  <c r="D188" i="15"/>
  <c r="B188" i="15"/>
  <c r="B190" i="15" s="1"/>
  <c r="H177" i="15"/>
  <c r="F177" i="15"/>
  <c r="D177" i="15"/>
  <c r="B177" i="15"/>
  <c r="B156" i="15"/>
  <c r="B154" i="15"/>
  <c r="H137" i="15"/>
  <c r="F137" i="15"/>
  <c r="D137" i="15"/>
  <c r="B137" i="15"/>
  <c r="H131" i="15"/>
  <c r="F131" i="15"/>
  <c r="D131" i="15"/>
  <c r="B131" i="15"/>
  <c r="F121" i="15"/>
  <c r="H209" i="15"/>
  <c r="H211" i="15" s="1"/>
  <c r="D209" i="15"/>
  <c r="D211" i="15" s="1"/>
  <c r="H204" i="15"/>
  <c r="F204" i="15"/>
  <c r="D204" i="15"/>
  <c r="B204" i="15"/>
  <c r="H200" i="15"/>
  <c r="H205" i="15" s="1"/>
  <c r="F200" i="15"/>
  <c r="F205" i="15" s="1"/>
  <c r="D200" i="15"/>
  <c r="H194" i="15"/>
  <c r="F194" i="15"/>
  <c r="D194" i="15"/>
  <c r="B194" i="15"/>
  <c r="H193" i="15"/>
  <c r="F193" i="15"/>
  <c r="D193" i="15"/>
  <c r="B193" i="15"/>
  <c r="H192" i="15"/>
  <c r="H195" i="15" s="1"/>
  <c r="F192" i="15"/>
  <c r="F195" i="15" s="1"/>
  <c r="D192" i="15"/>
  <c r="D195" i="15" s="1"/>
  <c r="B192" i="15"/>
  <c r="B195" i="15" s="1"/>
  <c r="H190" i="15"/>
  <c r="F190" i="15"/>
  <c r="D190" i="15"/>
  <c r="H187" i="15"/>
  <c r="H191" i="15" s="1"/>
  <c r="F187" i="15"/>
  <c r="F191" i="15" s="1"/>
  <c r="D187" i="15"/>
  <c r="D191" i="15" s="1"/>
  <c r="B187" i="15"/>
  <c r="H181" i="15"/>
  <c r="F181" i="15"/>
  <c r="D181" i="15"/>
  <c r="B181" i="15"/>
  <c r="H180" i="15"/>
  <c r="F180" i="15"/>
  <c r="D180" i="15"/>
  <c r="B180" i="15"/>
  <c r="H182" i="15"/>
  <c r="H183" i="15" s="1"/>
  <c r="F182" i="15"/>
  <c r="F183" i="15" s="1"/>
  <c r="D182" i="15"/>
  <c r="D183" i="15" s="1"/>
  <c r="H175" i="15"/>
  <c r="H176" i="15" s="1"/>
  <c r="H178" i="15" s="1"/>
  <c r="F175" i="15"/>
  <c r="F176" i="15" s="1"/>
  <c r="F178" i="15" s="1"/>
  <c r="D175" i="15"/>
  <c r="D176" i="15" s="1"/>
  <c r="D178" i="15" s="1"/>
  <c r="B175" i="15"/>
  <c r="B176" i="15" s="1"/>
  <c r="H169" i="15"/>
  <c r="F169" i="15"/>
  <c r="D169" i="15"/>
  <c r="B169" i="15"/>
  <c r="H168" i="15"/>
  <c r="F168" i="15"/>
  <c r="D168" i="15"/>
  <c r="B168" i="15"/>
  <c r="B166" i="15"/>
  <c r="H165" i="15"/>
  <c r="F165" i="15"/>
  <c r="D165" i="15"/>
  <c r="B165" i="15"/>
  <c r="B157" i="15"/>
  <c r="B214" i="15" s="1"/>
  <c r="B152" i="15"/>
  <c r="H136" i="15"/>
  <c r="H138" i="15" s="1"/>
  <c r="H146" i="15" s="1"/>
  <c r="F136" i="15"/>
  <c r="F138" i="15" s="1"/>
  <c r="F146" i="15" s="1"/>
  <c r="D136" i="15"/>
  <c r="D138" i="15" s="1"/>
  <c r="D146" i="15" s="1"/>
  <c r="B136" i="15"/>
  <c r="B138" i="15" s="1"/>
  <c r="B146" i="15" s="1"/>
  <c r="H130" i="15"/>
  <c r="H132" i="15" s="1"/>
  <c r="H145" i="15" s="1"/>
  <c r="F130" i="15"/>
  <c r="F132" i="15" s="1"/>
  <c r="F145" i="15" s="1"/>
  <c r="D130" i="15"/>
  <c r="D132" i="15" s="1"/>
  <c r="D145" i="15" s="1"/>
  <c r="B130" i="15"/>
  <c r="B132" i="15" s="1"/>
  <c r="B145" i="15" s="1"/>
  <c r="H120" i="15"/>
  <c r="F120" i="15"/>
  <c r="D120" i="15"/>
  <c r="B120" i="15"/>
  <c r="H91" i="15"/>
  <c r="I91" i="15" s="1"/>
  <c r="F91" i="15"/>
  <c r="G91" i="15" s="1"/>
  <c r="D91" i="15"/>
  <c r="E91" i="15" s="1"/>
  <c r="B91" i="15"/>
  <c r="C91" i="15" s="1"/>
  <c r="I90" i="15"/>
  <c r="G90" i="15"/>
  <c r="E90" i="15"/>
  <c r="C90" i="15"/>
  <c r="I89" i="15"/>
  <c r="G89" i="15"/>
  <c r="E89" i="15"/>
  <c r="C89" i="15"/>
  <c r="I88" i="15"/>
  <c r="G88" i="15"/>
  <c r="E88" i="15"/>
  <c r="C88" i="15"/>
  <c r="I87" i="15"/>
  <c r="G87" i="15"/>
  <c r="E87" i="15"/>
  <c r="C87" i="15"/>
  <c r="I86" i="15"/>
  <c r="G86" i="15"/>
  <c r="E86" i="15"/>
  <c r="C86" i="15"/>
  <c r="H84" i="15"/>
  <c r="I84" i="15" s="1"/>
  <c r="F84" i="15"/>
  <c r="G84" i="15" s="1"/>
  <c r="D84" i="15"/>
  <c r="E84" i="15" s="1"/>
  <c r="B84" i="15"/>
  <c r="C84" i="15" s="1"/>
  <c r="I83" i="15"/>
  <c r="G83" i="15"/>
  <c r="E83" i="15"/>
  <c r="C83" i="15"/>
  <c r="I82" i="15"/>
  <c r="G82" i="15"/>
  <c r="E82" i="15"/>
  <c r="C82" i="15"/>
  <c r="H76" i="15"/>
  <c r="I76" i="15" s="1"/>
  <c r="F76" i="15"/>
  <c r="G76" i="15" s="1"/>
  <c r="D76" i="15"/>
  <c r="E76" i="15" s="1"/>
  <c r="B76" i="15"/>
  <c r="C76" i="15" s="1"/>
  <c r="I75" i="15"/>
  <c r="G75" i="15"/>
  <c r="E75" i="15"/>
  <c r="C75" i="15"/>
  <c r="I74" i="15"/>
  <c r="G74" i="15"/>
  <c r="E74" i="15"/>
  <c r="C74" i="15"/>
  <c r="I73" i="15"/>
  <c r="G73" i="15"/>
  <c r="E73" i="15"/>
  <c r="C73" i="15"/>
  <c r="I72" i="15"/>
  <c r="G72" i="15"/>
  <c r="E72" i="15"/>
  <c r="C72" i="15"/>
  <c r="I71" i="15"/>
  <c r="G71" i="15"/>
  <c r="E71" i="15"/>
  <c r="C71" i="15"/>
  <c r="I70" i="15"/>
  <c r="G70" i="15"/>
  <c r="E70" i="15"/>
  <c r="C70" i="15"/>
  <c r="I69" i="15"/>
  <c r="G69" i="15"/>
  <c r="E69" i="15"/>
  <c r="C69" i="15"/>
  <c r="I68" i="15"/>
  <c r="G68" i="15"/>
  <c r="E68" i="15"/>
  <c r="C68" i="15"/>
  <c r="H66" i="15"/>
  <c r="H166" i="15" s="1"/>
  <c r="G66" i="15"/>
  <c r="F66" i="15"/>
  <c r="F166" i="15" s="1"/>
  <c r="D66" i="15"/>
  <c r="D166" i="15" s="1"/>
  <c r="C66" i="15"/>
  <c r="B66" i="15"/>
  <c r="I65" i="15"/>
  <c r="G65" i="15"/>
  <c r="E65" i="15"/>
  <c r="C65" i="15"/>
  <c r="I64" i="15"/>
  <c r="G64" i="15"/>
  <c r="E64" i="15"/>
  <c r="C64" i="15"/>
  <c r="H59" i="15"/>
  <c r="I59" i="15" s="1"/>
  <c r="F59" i="15"/>
  <c r="G59" i="15" s="1"/>
  <c r="D59" i="15"/>
  <c r="E59" i="15" s="1"/>
  <c r="B59" i="15"/>
  <c r="C59" i="15" s="1"/>
  <c r="I58" i="15"/>
  <c r="G58" i="15"/>
  <c r="E58" i="15"/>
  <c r="C58" i="15"/>
  <c r="I57" i="15"/>
  <c r="G57" i="15"/>
  <c r="E57" i="15"/>
  <c r="C57" i="15"/>
  <c r="I56" i="15"/>
  <c r="G56" i="15"/>
  <c r="E56" i="15"/>
  <c r="C56" i="15"/>
  <c r="I55" i="15"/>
  <c r="G55" i="15"/>
  <c r="E55" i="15"/>
  <c r="C55" i="15"/>
  <c r="I54" i="15"/>
  <c r="G54" i="15"/>
  <c r="E54" i="15"/>
  <c r="C54" i="15"/>
  <c r="I53" i="15"/>
  <c r="G53" i="15"/>
  <c r="E53" i="15"/>
  <c r="C53" i="15"/>
  <c r="I52" i="15"/>
  <c r="G52" i="15"/>
  <c r="E52" i="15"/>
  <c r="C52" i="15"/>
  <c r="I51" i="15"/>
  <c r="G51" i="15"/>
  <c r="E51" i="15"/>
  <c r="C51" i="15"/>
  <c r="H49" i="15"/>
  <c r="I49" i="15" s="1"/>
  <c r="G49" i="15"/>
  <c r="F49" i="15"/>
  <c r="D49" i="15"/>
  <c r="E49" i="15" s="1"/>
  <c r="C49" i="15"/>
  <c r="B49" i="15"/>
  <c r="I48" i="15"/>
  <c r="G48" i="15"/>
  <c r="E48" i="15"/>
  <c r="C48" i="15"/>
  <c r="H46" i="15"/>
  <c r="F46" i="15"/>
  <c r="D46" i="15"/>
  <c r="B46" i="15"/>
  <c r="I45" i="15"/>
  <c r="G45" i="15"/>
  <c r="E45" i="15"/>
  <c r="C45" i="15"/>
  <c r="I44" i="15"/>
  <c r="G44" i="15"/>
  <c r="E44" i="15"/>
  <c r="C44" i="15"/>
  <c r="I43" i="15"/>
  <c r="G43" i="15"/>
  <c r="E43" i="15"/>
  <c r="C43" i="15"/>
  <c r="I42" i="15"/>
  <c r="G42" i="15"/>
  <c r="E42" i="15"/>
  <c r="C42" i="15"/>
  <c r="I41" i="15"/>
  <c r="G41" i="15"/>
  <c r="E41" i="15"/>
  <c r="C41" i="15"/>
  <c r="I40" i="15"/>
  <c r="G40" i="15"/>
  <c r="E40" i="15"/>
  <c r="C40" i="15"/>
  <c r="I39" i="15"/>
  <c r="G39" i="15"/>
  <c r="E39" i="15"/>
  <c r="C39" i="15"/>
  <c r="I38" i="15"/>
  <c r="G38" i="15"/>
  <c r="E38" i="15"/>
  <c r="C38" i="15"/>
  <c r="I37" i="15"/>
  <c r="G37" i="15"/>
  <c r="E37" i="15"/>
  <c r="C37" i="15"/>
  <c r="I36" i="15"/>
  <c r="G36" i="15"/>
  <c r="E36" i="15"/>
  <c r="C36" i="15"/>
  <c r="I35" i="15"/>
  <c r="G35" i="15"/>
  <c r="E35" i="15"/>
  <c r="C35" i="15"/>
  <c r="I34" i="15"/>
  <c r="G34" i="15"/>
  <c r="E34" i="15"/>
  <c r="C34" i="15"/>
  <c r="I33" i="15"/>
  <c r="G33" i="15"/>
  <c r="E33" i="15"/>
  <c r="C33" i="15"/>
  <c r="I32" i="15"/>
  <c r="G32" i="15"/>
  <c r="E32" i="15"/>
  <c r="C32" i="15"/>
  <c r="I31" i="15"/>
  <c r="G31" i="15"/>
  <c r="E31" i="15"/>
  <c r="C31" i="15"/>
  <c r="I30" i="15"/>
  <c r="G30" i="15"/>
  <c r="E30" i="15"/>
  <c r="C30" i="15"/>
  <c r="I29" i="15"/>
  <c r="G29" i="15"/>
  <c r="E29" i="15"/>
  <c r="C29" i="15"/>
  <c r="I28" i="15"/>
  <c r="G28" i="15"/>
  <c r="E28" i="15"/>
  <c r="C28" i="15"/>
  <c r="I27" i="15"/>
  <c r="G27" i="15"/>
  <c r="E27" i="15"/>
  <c r="C27" i="15"/>
  <c r="H25" i="15"/>
  <c r="I25" i="15" s="1"/>
  <c r="F25" i="15"/>
  <c r="G25" i="15" s="1"/>
  <c r="D25" i="15"/>
  <c r="B25" i="15"/>
  <c r="C25" i="15" s="1"/>
  <c r="I24" i="15"/>
  <c r="G24" i="15"/>
  <c r="E24" i="15"/>
  <c r="C24" i="15"/>
  <c r="I23" i="15"/>
  <c r="G23" i="15"/>
  <c r="E23" i="15"/>
  <c r="C23" i="15"/>
  <c r="I21" i="15"/>
  <c r="G21" i="15"/>
  <c r="E21" i="15"/>
  <c r="C21" i="15"/>
  <c r="I20" i="15"/>
  <c r="G20" i="15"/>
  <c r="E20" i="15"/>
  <c r="C20" i="15"/>
  <c r="I19" i="15"/>
  <c r="G19" i="15"/>
  <c r="E19" i="15"/>
  <c r="C19" i="15"/>
  <c r="B213" i="14"/>
  <c r="H209" i="14"/>
  <c r="H211" i="14" s="1"/>
  <c r="F209" i="14"/>
  <c r="F211" i="14" s="1"/>
  <c r="D209" i="14"/>
  <c r="D211" i="14" s="1"/>
  <c r="B209" i="14"/>
  <c r="B211" i="14" s="1"/>
  <c r="H204" i="14"/>
  <c r="F204" i="14"/>
  <c r="D204" i="14"/>
  <c r="B201" i="14"/>
  <c r="B204" i="14" s="1"/>
  <c r="H200" i="14"/>
  <c r="H205" i="14" s="1"/>
  <c r="F200" i="14"/>
  <c r="D200" i="14"/>
  <c r="D205" i="14" s="1"/>
  <c r="B200" i="14"/>
  <c r="B205" i="14" s="1"/>
  <c r="H194" i="14"/>
  <c r="F194" i="14"/>
  <c r="D194" i="14"/>
  <c r="B194" i="14"/>
  <c r="H193" i="14"/>
  <c r="F193" i="14"/>
  <c r="D193" i="14"/>
  <c r="B193" i="14"/>
  <c r="H192" i="14"/>
  <c r="H195" i="14" s="1"/>
  <c r="F192" i="14"/>
  <c r="D192" i="14"/>
  <c r="D195" i="14" s="1"/>
  <c r="B192" i="14"/>
  <c r="B195" i="14" s="1"/>
  <c r="H190" i="14"/>
  <c r="F190" i="14"/>
  <c r="D190" i="14"/>
  <c r="B190" i="14"/>
  <c r="H187" i="14"/>
  <c r="H191" i="14" s="1"/>
  <c r="F187" i="14"/>
  <c r="F191" i="14" s="1"/>
  <c r="D187" i="14"/>
  <c r="D191" i="14" s="1"/>
  <c r="B187" i="14"/>
  <c r="B191" i="14" s="1"/>
  <c r="B196" i="14" s="1"/>
  <c r="H181" i="14"/>
  <c r="F181" i="14"/>
  <c r="D181" i="14"/>
  <c r="B181" i="14"/>
  <c r="H180" i="14"/>
  <c r="F180" i="14"/>
  <c r="D180" i="14"/>
  <c r="B180" i="14"/>
  <c r="H182" i="14"/>
  <c r="H183" i="14" s="1"/>
  <c r="F182" i="14"/>
  <c r="F183" i="14" s="1"/>
  <c r="D182" i="14"/>
  <c r="B182" i="14"/>
  <c r="H175" i="14"/>
  <c r="H176" i="14" s="1"/>
  <c r="H178" i="14" s="1"/>
  <c r="F175" i="14"/>
  <c r="F176" i="14" s="1"/>
  <c r="F178" i="14" s="1"/>
  <c r="D175" i="14"/>
  <c r="D176" i="14" s="1"/>
  <c r="D178" i="14" s="1"/>
  <c r="B175" i="14"/>
  <c r="B176" i="14" s="1"/>
  <c r="B178" i="14" s="1"/>
  <c r="B183" i="14" s="1"/>
  <c r="C183" i="14" s="1"/>
  <c r="H169" i="14"/>
  <c r="F169" i="14"/>
  <c r="D169" i="14"/>
  <c r="B169" i="14"/>
  <c r="H168" i="14"/>
  <c r="F168" i="14"/>
  <c r="D168" i="14"/>
  <c r="B168" i="14"/>
  <c r="B166" i="14"/>
  <c r="H165" i="14"/>
  <c r="F165" i="14"/>
  <c r="D165" i="14"/>
  <c r="B165" i="14"/>
  <c r="B157" i="14"/>
  <c r="B214" i="14" s="1"/>
  <c r="B152" i="14"/>
  <c r="H136" i="14"/>
  <c r="H138" i="14" s="1"/>
  <c r="H146" i="14" s="1"/>
  <c r="F136" i="14"/>
  <c r="F138" i="14" s="1"/>
  <c r="F146" i="14" s="1"/>
  <c r="D136" i="14"/>
  <c r="D138" i="14" s="1"/>
  <c r="D146" i="14" s="1"/>
  <c r="B136" i="14"/>
  <c r="B138" i="14" s="1"/>
  <c r="B146" i="14" s="1"/>
  <c r="H130" i="14"/>
  <c r="H132" i="14" s="1"/>
  <c r="H145" i="14" s="1"/>
  <c r="F130" i="14"/>
  <c r="F132" i="14" s="1"/>
  <c r="F145" i="14" s="1"/>
  <c r="D130" i="14"/>
  <c r="D132" i="14" s="1"/>
  <c r="D145" i="14" s="1"/>
  <c r="B130" i="14"/>
  <c r="B132" i="14" s="1"/>
  <c r="B145" i="14" s="1"/>
  <c r="H120" i="14"/>
  <c r="H122" i="14" s="1"/>
  <c r="H144" i="14" s="1"/>
  <c r="F120" i="14"/>
  <c r="F122" i="14" s="1"/>
  <c r="F144" i="14" s="1"/>
  <c r="D120" i="14"/>
  <c r="D122" i="14" s="1"/>
  <c r="D144" i="14" s="1"/>
  <c r="B120" i="14"/>
  <c r="B122" i="14" s="1"/>
  <c r="B144" i="14" s="1"/>
  <c r="H103" i="14"/>
  <c r="H96" i="15" s="1"/>
  <c r="H103" i="15" s="1"/>
  <c r="F103" i="14"/>
  <c r="F96" i="15" s="1"/>
  <c r="F103" i="15" s="1"/>
  <c r="D103" i="14"/>
  <c r="D96" i="15" s="1"/>
  <c r="D103" i="15" s="1"/>
  <c r="B103" i="14"/>
  <c r="B96" i="15" s="1"/>
  <c r="B103" i="15" s="1"/>
  <c r="B109" i="15" s="1"/>
  <c r="I93" i="14"/>
  <c r="G93" i="14"/>
  <c r="E93" i="14"/>
  <c r="C93" i="14"/>
  <c r="H91" i="14"/>
  <c r="I91" i="14" s="1"/>
  <c r="F91" i="14"/>
  <c r="G91" i="14" s="1"/>
  <c r="D91" i="14"/>
  <c r="E91" i="14" s="1"/>
  <c r="B91" i="14"/>
  <c r="C91" i="14" s="1"/>
  <c r="I90" i="14"/>
  <c r="G90" i="14"/>
  <c r="E90" i="14"/>
  <c r="C90" i="14"/>
  <c r="I89" i="14"/>
  <c r="G89" i="14"/>
  <c r="E89" i="14"/>
  <c r="C89" i="14"/>
  <c r="I88" i="14"/>
  <c r="G88" i="14"/>
  <c r="E88" i="14"/>
  <c r="C88" i="14"/>
  <c r="I87" i="14"/>
  <c r="G87" i="14"/>
  <c r="E87" i="14"/>
  <c r="C87" i="14"/>
  <c r="I86" i="14"/>
  <c r="G86" i="14"/>
  <c r="E86" i="14"/>
  <c r="C86" i="14"/>
  <c r="H84" i="14"/>
  <c r="I84" i="14" s="1"/>
  <c r="F84" i="14"/>
  <c r="G84" i="14" s="1"/>
  <c r="D84" i="14"/>
  <c r="E84" i="14" s="1"/>
  <c r="B84" i="14"/>
  <c r="C84" i="14" s="1"/>
  <c r="I83" i="14"/>
  <c r="G83" i="14"/>
  <c r="E83" i="14"/>
  <c r="C83" i="14"/>
  <c r="I82" i="14"/>
  <c r="G82" i="14"/>
  <c r="E82" i="14"/>
  <c r="C82" i="14"/>
  <c r="I78" i="14"/>
  <c r="G78" i="14"/>
  <c r="E78" i="14"/>
  <c r="C78" i="14"/>
  <c r="H76" i="14"/>
  <c r="I76" i="14" s="1"/>
  <c r="F76" i="14"/>
  <c r="G76" i="14" s="1"/>
  <c r="D76" i="14"/>
  <c r="E76" i="14" s="1"/>
  <c r="B76" i="14"/>
  <c r="C76" i="14" s="1"/>
  <c r="I75" i="14"/>
  <c r="G75" i="14"/>
  <c r="E75" i="14"/>
  <c r="C75" i="14"/>
  <c r="I74" i="14"/>
  <c r="G74" i="14"/>
  <c r="E74" i="14"/>
  <c r="C74" i="14"/>
  <c r="I73" i="14"/>
  <c r="G73" i="14"/>
  <c r="E73" i="14"/>
  <c r="C73" i="14"/>
  <c r="I72" i="14"/>
  <c r="G72" i="14"/>
  <c r="E72" i="14"/>
  <c r="C72" i="14"/>
  <c r="I71" i="14"/>
  <c r="G71" i="14"/>
  <c r="E71" i="14"/>
  <c r="C71" i="14"/>
  <c r="I70" i="14"/>
  <c r="G70" i="14"/>
  <c r="E70" i="14"/>
  <c r="C70" i="14"/>
  <c r="I69" i="14"/>
  <c r="G69" i="14"/>
  <c r="E69" i="14"/>
  <c r="C69" i="14"/>
  <c r="I68" i="14"/>
  <c r="G68" i="14"/>
  <c r="E68" i="14"/>
  <c r="C68" i="14"/>
  <c r="H66" i="14"/>
  <c r="H166" i="14" s="1"/>
  <c r="F66" i="14"/>
  <c r="D66" i="14"/>
  <c r="E66" i="14" s="1"/>
  <c r="B66" i="14"/>
  <c r="C66" i="14" s="1"/>
  <c r="I65" i="14"/>
  <c r="G65" i="14"/>
  <c r="E65" i="14"/>
  <c r="C65" i="14"/>
  <c r="I64" i="14"/>
  <c r="G64" i="14"/>
  <c r="E64" i="14"/>
  <c r="C64" i="14"/>
  <c r="I61" i="14"/>
  <c r="G61" i="14"/>
  <c r="E61" i="14"/>
  <c r="C61" i="14"/>
  <c r="H59" i="14"/>
  <c r="I59" i="14" s="1"/>
  <c r="F59" i="14"/>
  <c r="G59" i="14" s="1"/>
  <c r="D59" i="14"/>
  <c r="E59" i="14" s="1"/>
  <c r="B59" i="14"/>
  <c r="C59" i="14" s="1"/>
  <c r="I58" i="14"/>
  <c r="G58" i="14"/>
  <c r="E58" i="14"/>
  <c r="C58" i="14"/>
  <c r="I57" i="14"/>
  <c r="G57" i="14"/>
  <c r="E57" i="14"/>
  <c r="C57" i="14"/>
  <c r="I56" i="14"/>
  <c r="G56" i="14"/>
  <c r="E56" i="14"/>
  <c r="C56" i="14"/>
  <c r="I55" i="14"/>
  <c r="G55" i="14"/>
  <c r="E55" i="14"/>
  <c r="C55" i="14"/>
  <c r="I54" i="14"/>
  <c r="G54" i="14"/>
  <c r="E54" i="14"/>
  <c r="C54" i="14"/>
  <c r="I53" i="14"/>
  <c r="G53" i="14"/>
  <c r="E53" i="14"/>
  <c r="C53" i="14"/>
  <c r="I52" i="14"/>
  <c r="G52" i="14"/>
  <c r="E52" i="14"/>
  <c r="C52" i="14"/>
  <c r="I51" i="14"/>
  <c r="G51" i="14"/>
  <c r="E51" i="14"/>
  <c r="C51" i="14"/>
  <c r="H49" i="14"/>
  <c r="I49" i="14" s="1"/>
  <c r="F49" i="14"/>
  <c r="G49" i="14" s="1"/>
  <c r="D49" i="14"/>
  <c r="E49" i="14" s="1"/>
  <c r="B49" i="14"/>
  <c r="C49" i="14" s="1"/>
  <c r="I48" i="14"/>
  <c r="G48" i="14"/>
  <c r="E48" i="14"/>
  <c r="C48" i="14"/>
  <c r="H46" i="14"/>
  <c r="F46" i="14"/>
  <c r="D46" i="14"/>
  <c r="E46" i="14" s="1"/>
  <c r="B46" i="14"/>
  <c r="C46" i="14" s="1"/>
  <c r="I45" i="14"/>
  <c r="G45" i="14"/>
  <c r="E45" i="14"/>
  <c r="C45" i="14"/>
  <c r="I44" i="14"/>
  <c r="G44" i="14"/>
  <c r="E44" i="14"/>
  <c r="C44" i="14"/>
  <c r="I43" i="14"/>
  <c r="G43" i="14"/>
  <c r="E43" i="14"/>
  <c r="C43" i="14"/>
  <c r="I42" i="14"/>
  <c r="G42" i="14"/>
  <c r="E42" i="14"/>
  <c r="C42" i="14"/>
  <c r="I41" i="14"/>
  <c r="G41" i="14"/>
  <c r="E41" i="14"/>
  <c r="C41" i="14"/>
  <c r="I40" i="14"/>
  <c r="G40" i="14"/>
  <c r="E40" i="14"/>
  <c r="C40" i="14"/>
  <c r="I39" i="14"/>
  <c r="G39" i="14"/>
  <c r="E39" i="14"/>
  <c r="C39" i="14"/>
  <c r="I38" i="14"/>
  <c r="G38" i="14"/>
  <c r="E38" i="14"/>
  <c r="C38" i="14"/>
  <c r="I37" i="14"/>
  <c r="G37" i="14"/>
  <c r="E37" i="14"/>
  <c r="C37" i="14"/>
  <c r="I36" i="14"/>
  <c r="G36" i="14"/>
  <c r="E36" i="14"/>
  <c r="C36" i="14"/>
  <c r="I35" i="14"/>
  <c r="G35" i="14"/>
  <c r="E35" i="14"/>
  <c r="C35" i="14"/>
  <c r="I34" i="14"/>
  <c r="G34" i="14"/>
  <c r="E34" i="14"/>
  <c r="C34" i="14"/>
  <c r="I33" i="14"/>
  <c r="G33" i="14"/>
  <c r="E33" i="14"/>
  <c r="C33" i="14"/>
  <c r="I32" i="14"/>
  <c r="G32" i="14"/>
  <c r="E32" i="14"/>
  <c r="C32" i="14"/>
  <c r="I31" i="14"/>
  <c r="G31" i="14"/>
  <c r="E31" i="14"/>
  <c r="C31" i="14"/>
  <c r="I30" i="14"/>
  <c r="G30" i="14"/>
  <c r="E30" i="14"/>
  <c r="C30" i="14"/>
  <c r="I29" i="14"/>
  <c r="G29" i="14"/>
  <c r="E29" i="14"/>
  <c r="C29" i="14"/>
  <c r="I28" i="14"/>
  <c r="G28" i="14"/>
  <c r="E28" i="14"/>
  <c r="C28" i="14"/>
  <c r="I27" i="14"/>
  <c r="G27" i="14"/>
  <c r="E27" i="14"/>
  <c r="C27" i="14"/>
  <c r="H25" i="14"/>
  <c r="I25" i="14" s="1"/>
  <c r="F25" i="14"/>
  <c r="G25" i="14" s="1"/>
  <c r="D25" i="14"/>
  <c r="E25" i="14" s="1"/>
  <c r="B25" i="14"/>
  <c r="C25" i="14" s="1"/>
  <c r="I24" i="14"/>
  <c r="G24" i="14"/>
  <c r="E24" i="14"/>
  <c r="C24" i="14"/>
  <c r="I23" i="14"/>
  <c r="G23" i="14"/>
  <c r="E23" i="14"/>
  <c r="C23" i="14"/>
  <c r="I21" i="14"/>
  <c r="G21" i="14"/>
  <c r="E21" i="14"/>
  <c r="C21" i="14"/>
  <c r="I20" i="14"/>
  <c r="G20" i="14"/>
  <c r="E20" i="14"/>
  <c r="C20" i="14"/>
  <c r="I19" i="14"/>
  <c r="G19" i="14"/>
  <c r="E19" i="14"/>
  <c r="C19" i="14"/>
  <c r="C18" i="14"/>
  <c r="H15" i="14"/>
  <c r="H16" i="14" s="1"/>
  <c r="F15" i="14"/>
  <c r="D15" i="14"/>
  <c r="B15" i="14"/>
  <c r="C15" i="14" s="1"/>
  <c r="C14" i="14"/>
  <c r="H3" i="15"/>
  <c r="F3" i="15"/>
  <c r="D3" i="15"/>
  <c r="D13" i="15" s="1"/>
  <c r="B3" i="15"/>
  <c r="B13" i="15"/>
  <c r="H13" i="15"/>
  <c r="F13" i="15"/>
  <c r="C105" i="23" l="1"/>
  <c r="B140" i="23"/>
  <c r="D141" i="23"/>
  <c r="E106" i="23"/>
  <c r="G108" i="23"/>
  <c r="F142" i="23"/>
  <c r="C79" i="23"/>
  <c r="B106" i="23"/>
  <c r="H140" i="23"/>
  <c r="H147" i="23" s="1"/>
  <c r="I105" i="23"/>
  <c r="H107" i="23"/>
  <c r="I108" i="23"/>
  <c r="H142" i="23"/>
  <c r="C108" i="23"/>
  <c r="B142" i="23"/>
  <c r="E108" i="23"/>
  <c r="D142" i="23"/>
  <c r="F141" i="23"/>
  <c r="G106" i="23"/>
  <c r="D107" i="23"/>
  <c r="E105" i="23"/>
  <c r="D140" i="23"/>
  <c r="D147" i="23" s="1"/>
  <c r="F105" i="23"/>
  <c r="G62" i="23"/>
  <c r="I106" i="23"/>
  <c r="H141" i="23"/>
  <c r="H106" i="22"/>
  <c r="I79" i="22"/>
  <c r="H108" i="22"/>
  <c r="I94" i="22"/>
  <c r="D105" i="22"/>
  <c r="E62" i="22"/>
  <c r="E108" i="22"/>
  <c r="D142" i="22"/>
  <c r="B141" i="22"/>
  <c r="C106" i="22"/>
  <c r="F141" i="22"/>
  <c r="G106" i="22"/>
  <c r="G108" i="22"/>
  <c r="F142" i="22"/>
  <c r="H140" i="22"/>
  <c r="H107" i="22"/>
  <c r="I105" i="22"/>
  <c r="D141" i="22"/>
  <c r="E106" i="22"/>
  <c r="F105" i="22"/>
  <c r="G62" i="22"/>
  <c r="B107" i="22"/>
  <c r="C105" i="22"/>
  <c r="B140" i="22"/>
  <c r="B108" i="22"/>
  <c r="C94" i="22"/>
  <c r="F105" i="21"/>
  <c r="G62" i="21"/>
  <c r="B108" i="21"/>
  <c r="C94" i="21"/>
  <c r="H140" i="21"/>
  <c r="H107" i="21"/>
  <c r="I105" i="21"/>
  <c r="D141" i="21"/>
  <c r="E106" i="21"/>
  <c r="H142" i="21"/>
  <c r="I108" i="21"/>
  <c r="B107" i="21"/>
  <c r="C105" i="21"/>
  <c r="B140" i="21"/>
  <c r="I106" i="21"/>
  <c r="H141" i="21"/>
  <c r="E108" i="21"/>
  <c r="D142" i="21"/>
  <c r="G108" i="21"/>
  <c r="F142" i="21"/>
  <c r="B141" i="21"/>
  <c r="C106" i="21"/>
  <c r="D107" i="21"/>
  <c r="E105" i="21"/>
  <c r="D140" i="21"/>
  <c r="G79" i="21"/>
  <c r="F106" i="21"/>
  <c r="G105" i="20"/>
  <c r="F107" i="20"/>
  <c r="F140" i="20"/>
  <c r="B142" i="20"/>
  <c r="C108" i="20"/>
  <c r="H108" i="20"/>
  <c r="I94" i="20"/>
  <c r="E108" i="20"/>
  <c r="D142" i="20"/>
  <c r="C79" i="20"/>
  <c r="B106" i="20"/>
  <c r="G108" i="20"/>
  <c r="F142" i="20"/>
  <c r="H141" i="20"/>
  <c r="I106" i="20"/>
  <c r="C105" i="20"/>
  <c r="B140" i="20"/>
  <c r="D107" i="20"/>
  <c r="E105" i="20"/>
  <c r="D140" i="20"/>
  <c r="H107" i="20"/>
  <c r="H140" i="20"/>
  <c r="I105" i="20"/>
  <c r="D141" i="20"/>
  <c r="E106" i="20"/>
  <c r="F141" i="20"/>
  <c r="G106" i="20"/>
  <c r="D16" i="19"/>
  <c r="I15" i="14"/>
  <c r="G15" i="19"/>
  <c r="I15" i="19"/>
  <c r="G15" i="18"/>
  <c r="D16" i="18"/>
  <c r="I15" i="18"/>
  <c r="C15" i="17"/>
  <c r="G15" i="17"/>
  <c r="D16" i="17"/>
  <c r="I15" i="17"/>
  <c r="B16" i="16"/>
  <c r="G15" i="16"/>
  <c r="D16" i="16"/>
  <c r="I15" i="16"/>
  <c r="C15" i="15"/>
  <c r="G15" i="15"/>
  <c r="D16" i="15"/>
  <c r="I15" i="15"/>
  <c r="B205" i="19"/>
  <c r="D205" i="15"/>
  <c r="B205" i="15"/>
  <c r="H205" i="19"/>
  <c r="B205" i="18"/>
  <c r="B205" i="17"/>
  <c r="B205" i="16"/>
  <c r="F205" i="14"/>
  <c r="F195" i="19"/>
  <c r="B195" i="18"/>
  <c r="H121" i="15"/>
  <c r="H122" i="15"/>
  <c r="F122" i="15"/>
  <c r="F195" i="14"/>
  <c r="D122" i="15"/>
  <c r="D121" i="15"/>
  <c r="B121" i="15"/>
  <c r="B122" i="15" s="1"/>
  <c r="B96" i="16"/>
  <c r="H109" i="14"/>
  <c r="H143" i="14" s="1"/>
  <c r="F109" i="14"/>
  <c r="D109" i="14"/>
  <c r="E109" i="14" s="1"/>
  <c r="H109" i="15"/>
  <c r="H143" i="15" s="1"/>
  <c r="H96" i="16"/>
  <c r="F109" i="15"/>
  <c r="F143" i="15" s="1"/>
  <c r="F96" i="16"/>
  <c r="D109" i="15"/>
  <c r="D96" i="16"/>
  <c r="D77" i="18"/>
  <c r="H60" i="18"/>
  <c r="I60" i="18" s="1"/>
  <c r="D60" i="17"/>
  <c r="E60" i="17" s="1"/>
  <c r="H77" i="16"/>
  <c r="I77" i="16" s="1"/>
  <c r="F77" i="14"/>
  <c r="F60" i="14"/>
  <c r="F62" i="14" s="1"/>
  <c r="F105" i="14" s="1"/>
  <c r="D77" i="19"/>
  <c r="D60" i="19"/>
  <c r="E60" i="19" s="1"/>
  <c r="I84" i="19"/>
  <c r="H92" i="16"/>
  <c r="I92" i="16" s="1"/>
  <c r="B92" i="15"/>
  <c r="B77" i="15"/>
  <c r="D92" i="19"/>
  <c r="E92" i="19" s="1"/>
  <c r="E46" i="18"/>
  <c r="D60" i="18"/>
  <c r="E60" i="18" s="1"/>
  <c r="D92" i="18"/>
  <c r="E92" i="18" s="1"/>
  <c r="H92" i="17"/>
  <c r="I92" i="17" s="1"/>
  <c r="D92" i="17"/>
  <c r="E92" i="17" s="1"/>
  <c r="F92" i="15"/>
  <c r="F92" i="14"/>
  <c r="B60" i="15"/>
  <c r="C60" i="15" s="1"/>
  <c r="C46" i="15"/>
  <c r="E25" i="19"/>
  <c r="I46" i="19"/>
  <c r="H60" i="19"/>
  <c r="I60" i="19" s="1"/>
  <c r="E46" i="19"/>
  <c r="B171" i="19"/>
  <c r="B172" i="19" s="1"/>
  <c r="C172" i="19" s="1"/>
  <c r="I25" i="18"/>
  <c r="I46" i="18"/>
  <c r="D171" i="18"/>
  <c r="D172" i="18" s="1"/>
  <c r="H60" i="17"/>
  <c r="I60" i="17" s="1"/>
  <c r="I46" i="17"/>
  <c r="E46" i="17"/>
  <c r="B171" i="17"/>
  <c r="B172" i="17" s="1"/>
  <c r="C172" i="17" s="1"/>
  <c r="H60" i="16"/>
  <c r="I60" i="16" s="1"/>
  <c r="G46" i="15"/>
  <c r="F60" i="15"/>
  <c r="G60" i="15" s="1"/>
  <c r="D60" i="15"/>
  <c r="E60" i="15" s="1"/>
  <c r="B171" i="15"/>
  <c r="B172" i="15" s="1"/>
  <c r="C172" i="15" s="1"/>
  <c r="H132" i="19"/>
  <c r="H145" i="19" s="1"/>
  <c r="B191" i="19"/>
  <c r="D132" i="19"/>
  <c r="D145" i="19" s="1"/>
  <c r="D138" i="19"/>
  <c r="D146" i="19" s="1"/>
  <c r="H132" i="18"/>
  <c r="H145" i="18" s="1"/>
  <c r="B178" i="18"/>
  <c r="B178" i="17"/>
  <c r="B191" i="17"/>
  <c r="H191" i="16"/>
  <c r="F191" i="16"/>
  <c r="B178" i="16"/>
  <c r="B191" i="16"/>
  <c r="H171" i="19"/>
  <c r="H172" i="19" s="1"/>
  <c r="D205" i="19"/>
  <c r="F171" i="19"/>
  <c r="F172" i="19" s="1"/>
  <c r="F205" i="19"/>
  <c r="B60" i="19"/>
  <c r="F60" i="19"/>
  <c r="B77" i="19"/>
  <c r="F77" i="19"/>
  <c r="B92" i="19"/>
  <c r="F92" i="19"/>
  <c r="D166" i="19"/>
  <c r="D171" i="19" s="1"/>
  <c r="D172" i="19" s="1"/>
  <c r="G46" i="19"/>
  <c r="G66" i="19"/>
  <c r="H77" i="19"/>
  <c r="D205" i="18"/>
  <c r="G46" i="18"/>
  <c r="F60" i="18"/>
  <c r="H171" i="18"/>
  <c r="H172" i="18" s="1"/>
  <c r="B77" i="18"/>
  <c r="F92" i="18"/>
  <c r="B166" i="18"/>
  <c r="F166" i="18"/>
  <c r="G66" i="18"/>
  <c r="E77" i="18"/>
  <c r="H205" i="18"/>
  <c r="B60" i="18"/>
  <c r="F77" i="18"/>
  <c r="B92" i="18"/>
  <c r="H77" i="18"/>
  <c r="F205" i="17"/>
  <c r="H205" i="17"/>
  <c r="F171" i="17"/>
  <c r="F172" i="17" s="1"/>
  <c r="H171" i="17"/>
  <c r="H172" i="17" s="1"/>
  <c r="E77" i="17"/>
  <c r="B60" i="17"/>
  <c r="F60" i="17"/>
  <c r="B77" i="17"/>
  <c r="F77" i="17"/>
  <c r="B92" i="17"/>
  <c r="F92" i="17"/>
  <c r="D166" i="17"/>
  <c r="D171" i="17" s="1"/>
  <c r="D172" i="17" s="1"/>
  <c r="G46" i="17"/>
  <c r="G66" i="17"/>
  <c r="H77" i="17"/>
  <c r="E46" i="16"/>
  <c r="D166" i="16"/>
  <c r="E66" i="16"/>
  <c r="F171" i="16"/>
  <c r="F172" i="16" s="1"/>
  <c r="H171" i="16"/>
  <c r="H172" i="16" s="1"/>
  <c r="D205" i="16"/>
  <c r="D60" i="16"/>
  <c r="D77" i="16"/>
  <c r="D92" i="16"/>
  <c r="F205" i="16"/>
  <c r="B166" i="16"/>
  <c r="B60" i="16"/>
  <c r="F60" i="16"/>
  <c r="B77" i="16"/>
  <c r="F77" i="16"/>
  <c r="B92" i="16"/>
  <c r="F92" i="16"/>
  <c r="G46" i="16"/>
  <c r="G66" i="16"/>
  <c r="B178" i="15"/>
  <c r="B191" i="15"/>
  <c r="H60" i="15"/>
  <c r="H171" i="15"/>
  <c r="H172" i="15" s="1"/>
  <c r="H77" i="15"/>
  <c r="E25" i="15"/>
  <c r="E46" i="15"/>
  <c r="I46" i="15"/>
  <c r="E66" i="15"/>
  <c r="I66" i="15"/>
  <c r="D143" i="15"/>
  <c r="E109" i="15"/>
  <c r="C77" i="15"/>
  <c r="F171" i="15"/>
  <c r="F172" i="15" s="1"/>
  <c r="D77" i="15"/>
  <c r="C92" i="15"/>
  <c r="G92" i="15"/>
  <c r="H92" i="15"/>
  <c r="G109" i="15"/>
  <c r="D171" i="15"/>
  <c r="D172" i="15" s="1"/>
  <c r="D92" i="15"/>
  <c r="C109" i="15"/>
  <c r="B143" i="15"/>
  <c r="F77" i="15"/>
  <c r="B16" i="14"/>
  <c r="B92" i="14"/>
  <c r="B109" i="14"/>
  <c r="B171" i="14"/>
  <c r="B172" i="14" s="1"/>
  <c r="C172" i="14" s="1"/>
  <c r="H171" i="14"/>
  <c r="H172" i="14" s="1"/>
  <c r="B60" i="14"/>
  <c r="B77" i="14"/>
  <c r="F16" i="14"/>
  <c r="G46" i="14"/>
  <c r="F166" i="14"/>
  <c r="G66" i="14"/>
  <c r="F143" i="14"/>
  <c r="G109" i="14"/>
  <c r="B215" i="14"/>
  <c r="D16" i="14"/>
  <c r="D143" i="14"/>
  <c r="D166" i="14"/>
  <c r="D60" i="14"/>
  <c r="H60" i="14"/>
  <c r="D77" i="14"/>
  <c r="H77" i="14"/>
  <c r="D92" i="14"/>
  <c r="H92" i="14"/>
  <c r="I46" i="14"/>
  <c r="I66" i="14"/>
  <c r="I109" i="14"/>
  <c r="I107" i="23" l="1"/>
  <c r="H110" i="23"/>
  <c r="I110" i="23" s="1"/>
  <c r="D110" i="23"/>
  <c r="E110" i="23" s="1"/>
  <c r="E107" i="23"/>
  <c r="G105" i="23"/>
  <c r="F140" i="23"/>
  <c r="F147" i="23" s="1"/>
  <c r="F107" i="23"/>
  <c r="B141" i="23"/>
  <c r="C106" i="23"/>
  <c r="B107" i="23"/>
  <c r="D147" i="20"/>
  <c r="G105" i="22"/>
  <c r="F140" i="22"/>
  <c r="F147" i="22" s="1"/>
  <c r="F107" i="22"/>
  <c r="C107" i="22"/>
  <c r="D107" i="22"/>
  <c r="E105" i="22"/>
  <c r="D140" i="22"/>
  <c r="D147" i="22" s="1"/>
  <c r="I107" i="22"/>
  <c r="H110" i="22"/>
  <c r="I110" i="22" s="1"/>
  <c r="H147" i="22"/>
  <c r="H142" i="22"/>
  <c r="I108" i="22"/>
  <c r="C108" i="22"/>
  <c r="B142" i="22"/>
  <c r="I106" i="22"/>
  <c r="H141" i="22"/>
  <c r="C107" i="21"/>
  <c r="I107" i="21"/>
  <c r="H110" i="21"/>
  <c r="I110" i="21" s="1"/>
  <c r="D110" i="21"/>
  <c r="E110" i="21" s="1"/>
  <c r="E107" i="21"/>
  <c r="H147" i="21"/>
  <c r="C108" i="21"/>
  <c r="B142" i="21"/>
  <c r="F141" i="21"/>
  <c r="G106" i="21"/>
  <c r="D147" i="21"/>
  <c r="G105" i="21"/>
  <c r="F140" i="21"/>
  <c r="F107" i="21"/>
  <c r="B141" i="20"/>
  <c r="C106" i="20"/>
  <c r="I108" i="20"/>
  <c r="H142" i="20"/>
  <c r="H147" i="20" s="1"/>
  <c r="D110" i="20"/>
  <c r="E110" i="20" s="1"/>
  <c r="E107" i="20"/>
  <c r="B107" i="20"/>
  <c r="F147" i="20"/>
  <c r="I107" i="20"/>
  <c r="H110" i="20"/>
  <c r="I110" i="20" s="1"/>
  <c r="G107" i="20"/>
  <c r="F110" i="20"/>
  <c r="G110" i="20" s="1"/>
  <c r="H144" i="15"/>
  <c r="H121" i="16"/>
  <c r="F144" i="15"/>
  <c r="F121" i="16"/>
  <c r="D144" i="15"/>
  <c r="D121" i="16"/>
  <c r="B144" i="15"/>
  <c r="B121" i="16"/>
  <c r="I109" i="15"/>
  <c r="G77" i="14"/>
  <c r="F79" i="14"/>
  <c r="G60" i="14"/>
  <c r="E77" i="19"/>
  <c r="G92" i="14"/>
  <c r="F94" i="14"/>
  <c r="F171" i="18"/>
  <c r="F172" i="18" s="1"/>
  <c r="G62" i="14"/>
  <c r="C92" i="19"/>
  <c r="C60" i="19"/>
  <c r="G77" i="19"/>
  <c r="I77" i="19"/>
  <c r="C77" i="19"/>
  <c r="G92" i="19"/>
  <c r="G60" i="19"/>
  <c r="B171" i="18"/>
  <c r="B172" i="18" s="1"/>
  <c r="C172" i="18" s="1"/>
  <c r="C77" i="18"/>
  <c r="C92" i="18"/>
  <c r="G60" i="18"/>
  <c r="G77" i="18"/>
  <c r="G92" i="18"/>
  <c r="C60" i="18"/>
  <c r="I77" i="18"/>
  <c r="G77" i="17"/>
  <c r="I77" i="17"/>
  <c r="C77" i="17"/>
  <c r="G92" i="17"/>
  <c r="G60" i="17"/>
  <c r="C92" i="17"/>
  <c r="C60" i="17"/>
  <c r="G92" i="16"/>
  <c r="E77" i="16"/>
  <c r="C92" i="16"/>
  <c r="C60" i="16"/>
  <c r="B171" i="16"/>
  <c r="B172" i="16" s="1"/>
  <c r="C172" i="16" s="1"/>
  <c r="E60" i="16"/>
  <c r="G60" i="16"/>
  <c r="G77" i="16"/>
  <c r="C77" i="16"/>
  <c r="E92" i="16"/>
  <c r="D171" i="16"/>
  <c r="D172" i="16" s="1"/>
  <c r="E92" i="15"/>
  <c r="I60" i="15"/>
  <c r="G77" i="15"/>
  <c r="E77" i="15"/>
  <c r="I92" i="15"/>
  <c r="I77" i="15"/>
  <c r="E77" i="14"/>
  <c r="D79" i="14"/>
  <c r="D78" i="15" s="1"/>
  <c r="E78" i="15" s="1"/>
  <c r="D171" i="14"/>
  <c r="D172" i="14" s="1"/>
  <c r="C77" i="14"/>
  <c r="B79" i="14"/>
  <c r="B78" i="15" s="1"/>
  <c r="C60" i="14"/>
  <c r="B62" i="14"/>
  <c r="B61" i="15" s="1"/>
  <c r="I77" i="14"/>
  <c r="H79" i="14"/>
  <c r="H78" i="15" s="1"/>
  <c r="I78" i="15" s="1"/>
  <c r="C92" i="14"/>
  <c r="B94" i="14"/>
  <c r="B93" i="15" s="1"/>
  <c r="I92" i="14"/>
  <c r="H94" i="14"/>
  <c r="H93" i="15" s="1"/>
  <c r="I93" i="15" s="1"/>
  <c r="I60" i="14"/>
  <c r="H62" i="14"/>
  <c r="I61" i="15" s="1"/>
  <c r="F140" i="14"/>
  <c r="G105" i="14"/>
  <c r="E92" i="14"/>
  <c r="D94" i="14"/>
  <c r="D93" i="15" s="1"/>
  <c r="E93" i="15" s="1"/>
  <c r="E60" i="14"/>
  <c r="D62" i="14"/>
  <c r="D61" i="15" s="1"/>
  <c r="F171" i="14"/>
  <c r="F172" i="14" s="1"/>
  <c r="C109" i="14"/>
  <c r="B143" i="14"/>
  <c r="C107" i="23" l="1"/>
  <c r="G107" i="23"/>
  <c r="F110" i="23"/>
  <c r="G110" i="23" s="1"/>
  <c r="D110" i="22"/>
  <c r="E110" i="22" s="1"/>
  <c r="E107" i="22"/>
  <c r="G107" i="22"/>
  <c r="F110" i="22"/>
  <c r="G110" i="22" s="1"/>
  <c r="G107" i="21"/>
  <c r="F110" i="21"/>
  <c r="G110" i="21" s="1"/>
  <c r="F147" i="21"/>
  <c r="C107" i="20"/>
  <c r="H79" i="15"/>
  <c r="H78" i="16" s="1"/>
  <c r="G79" i="14"/>
  <c r="F78" i="15"/>
  <c r="F106" i="14"/>
  <c r="D79" i="15"/>
  <c r="D78" i="16" s="1"/>
  <c r="C78" i="15"/>
  <c r="B79" i="15"/>
  <c r="C61" i="15"/>
  <c r="B62" i="15"/>
  <c r="H94" i="15"/>
  <c r="H93" i="16" s="1"/>
  <c r="G94" i="14"/>
  <c r="F93" i="15"/>
  <c r="F108" i="14"/>
  <c r="D94" i="15"/>
  <c r="D93" i="16" s="1"/>
  <c r="C93" i="15"/>
  <c r="B94" i="15"/>
  <c r="B213" i="15"/>
  <c r="B215" i="15" s="1"/>
  <c r="C215" i="15" s="1"/>
  <c r="H62" i="15"/>
  <c r="G61" i="15"/>
  <c r="F62" i="15"/>
  <c r="E61" i="15"/>
  <c r="D62" i="15"/>
  <c r="D106" i="15"/>
  <c r="E94" i="14"/>
  <c r="D108" i="14"/>
  <c r="I62" i="14"/>
  <c r="H105" i="14"/>
  <c r="C94" i="14"/>
  <c r="B108" i="14"/>
  <c r="C62" i="14"/>
  <c r="B105" i="14"/>
  <c r="E62" i="14"/>
  <c r="D105" i="14"/>
  <c r="E79" i="14"/>
  <c r="D106" i="14"/>
  <c r="I94" i="14"/>
  <c r="H108" i="14"/>
  <c r="I79" i="14"/>
  <c r="H106" i="14"/>
  <c r="C79" i="14"/>
  <c r="B106" i="14"/>
  <c r="D108" i="15" l="1"/>
  <c r="E108" i="15" s="1"/>
  <c r="I79" i="15"/>
  <c r="H106" i="15"/>
  <c r="I106" i="15" s="1"/>
  <c r="I94" i="15"/>
  <c r="H108" i="15"/>
  <c r="H142" i="15" s="1"/>
  <c r="E79" i="15"/>
  <c r="G106" i="14"/>
  <c r="F107" i="14"/>
  <c r="F141" i="14"/>
  <c r="G78" i="15"/>
  <c r="F79" i="15"/>
  <c r="E94" i="15"/>
  <c r="B78" i="16"/>
  <c r="B106" i="15"/>
  <c r="C79" i="15"/>
  <c r="B61" i="16"/>
  <c r="C62" i="15"/>
  <c r="B105" i="15"/>
  <c r="F142" i="14"/>
  <c r="F147" i="14" s="1"/>
  <c r="G108" i="14"/>
  <c r="G93" i="15"/>
  <c r="F94" i="15"/>
  <c r="I62" i="15"/>
  <c r="H105" i="15"/>
  <c r="H140" i="15" s="1"/>
  <c r="B93" i="16"/>
  <c r="C94" i="15"/>
  <c r="B108" i="15"/>
  <c r="F105" i="15"/>
  <c r="G62" i="15"/>
  <c r="D105" i="15"/>
  <c r="E62" i="15"/>
  <c r="D142" i="15"/>
  <c r="D141" i="15"/>
  <c r="E106" i="15"/>
  <c r="H140" i="14"/>
  <c r="I105" i="14"/>
  <c r="H107" i="14"/>
  <c r="H141" i="14"/>
  <c r="I106" i="14"/>
  <c r="E105" i="14"/>
  <c r="D107" i="14"/>
  <c r="D140" i="14"/>
  <c r="C108" i="14"/>
  <c r="B142" i="14"/>
  <c r="E108" i="14"/>
  <c r="D142" i="14"/>
  <c r="E106" i="14"/>
  <c r="D141" i="14"/>
  <c r="C105" i="14"/>
  <c r="B140" i="14"/>
  <c r="B107" i="14"/>
  <c r="C106" i="14"/>
  <c r="B141" i="14"/>
  <c r="H142" i="14"/>
  <c r="I108" i="14"/>
  <c r="I108" i="15" l="1"/>
  <c r="H141" i="15"/>
  <c r="H107" i="15"/>
  <c r="I105" i="15"/>
  <c r="G107" i="14"/>
  <c r="F110" i="14"/>
  <c r="G110" i="14" s="1"/>
  <c r="F78" i="16"/>
  <c r="F106" i="15"/>
  <c r="F107" i="15" s="1"/>
  <c r="G79" i="15"/>
  <c r="C106" i="15"/>
  <c r="B141" i="15"/>
  <c r="B140" i="15"/>
  <c r="B107" i="15"/>
  <c r="C107" i="15" s="1"/>
  <c r="C105" i="15"/>
  <c r="F93" i="16"/>
  <c r="F108" i="15"/>
  <c r="G94" i="15"/>
  <c r="B147" i="14"/>
  <c r="B153" i="14" s="1"/>
  <c r="C153" i="14" s="1"/>
  <c r="C108" i="15"/>
  <c r="B142" i="15"/>
  <c r="F140" i="15"/>
  <c r="G105" i="15"/>
  <c r="E105" i="15"/>
  <c r="D107" i="15"/>
  <c r="D140" i="15"/>
  <c r="D147" i="15" s="1"/>
  <c r="H147" i="15"/>
  <c r="H110" i="15"/>
  <c r="I110" i="15" s="1"/>
  <c r="I107" i="15"/>
  <c r="E107" i="14"/>
  <c r="D110" i="14"/>
  <c r="E110" i="14" s="1"/>
  <c r="I107" i="14"/>
  <c r="H110" i="14"/>
  <c r="I110" i="14" s="1"/>
  <c r="D147" i="14"/>
  <c r="C107" i="14"/>
  <c r="B110" i="14"/>
  <c r="C110" i="14" s="1"/>
  <c r="H147" i="14"/>
  <c r="G106" i="15" l="1"/>
  <c r="F141" i="15"/>
  <c r="B147" i="15"/>
  <c r="B153" i="15" s="1"/>
  <c r="C153" i="15" s="1"/>
  <c r="B110" i="15"/>
  <c r="C110" i="15" s="1"/>
  <c r="F142" i="15"/>
  <c r="F147" i="15" s="1"/>
  <c r="G108" i="15"/>
  <c r="G107" i="15"/>
  <c r="F110" i="15"/>
  <c r="G110" i="15" s="1"/>
  <c r="E107" i="15"/>
  <c r="D110" i="15"/>
  <c r="E110" i="15" s="1"/>
  <c r="F13" i="14"/>
  <c r="D13" i="14"/>
  <c r="H13" i="14" l="1"/>
  <c r="B13" i="14"/>
  <c r="E93" i="16" l="1"/>
  <c r="G93" i="16"/>
  <c r="B213" i="16"/>
  <c r="B215" i="16" s="1"/>
  <c r="C215" i="16" s="1"/>
  <c r="D3" i="17"/>
  <c r="D13" i="17" s="1"/>
  <c r="B131" i="17"/>
  <c r="B132" i="17" s="1"/>
  <c r="B145" i="17" s="1"/>
  <c r="H13" i="16"/>
  <c r="F13" i="17"/>
  <c r="F3" i="17"/>
  <c r="I78" i="16"/>
  <c r="H131" i="17"/>
  <c r="H132" i="17" s="1"/>
  <c r="H145" i="17" s="1"/>
  <c r="C93" i="16"/>
  <c r="E78" i="16"/>
  <c r="I61" i="16"/>
  <c r="F13" i="16"/>
  <c r="B146" i="16"/>
  <c r="B122" i="16"/>
  <c r="B121" i="17" s="1"/>
  <c r="B122" i="17" s="1"/>
  <c r="F132" i="16"/>
  <c r="D122" i="16"/>
  <c r="D144" i="16" s="1"/>
  <c r="D121" i="17"/>
  <c r="D122" i="17" s="1"/>
  <c r="F138" i="16"/>
  <c r="F146" i="16" s="1"/>
  <c r="D103" i="16"/>
  <c r="I93" i="16"/>
  <c r="B103" i="16"/>
  <c r="B96" i="17" s="1"/>
  <c r="B103" i="17" s="1"/>
  <c r="C61" i="16"/>
  <c r="F122" i="16"/>
  <c r="G61" i="16"/>
  <c r="H3" i="17"/>
  <c r="H13" i="17"/>
  <c r="B132" i="16"/>
  <c r="B145" i="16"/>
  <c r="D13" i="16"/>
  <c r="H122" i="16"/>
  <c r="H121" i="17" s="1"/>
  <c r="H122" i="17" s="1"/>
  <c r="B13" i="16"/>
  <c r="B3" i="17"/>
  <c r="B13" i="17"/>
  <c r="D132" i="16"/>
  <c r="B138" i="16"/>
  <c r="B137" i="17"/>
  <c r="B138" i="17" s="1"/>
  <c r="B146" i="17" s="1"/>
  <c r="H132" i="16"/>
  <c r="H145" i="16"/>
  <c r="D138" i="16"/>
  <c r="H138" i="16"/>
  <c r="H146" i="16" s="1"/>
  <c r="H137" i="17"/>
  <c r="H138" i="17"/>
  <c r="H146" i="17"/>
  <c r="H103" i="16"/>
  <c r="H109" i="16" s="1"/>
  <c r="I109" i="16" s="1"/>
  <c r="F94" i="16"/>
  <c r="F108" i="16" s="1"/>
  <c r="G108" i="16" s="1"/>
  <c r="D79" i="16"/>
  <c r="E79" i="16" s="1"/>
  <c r="B94" i="16"/>
  <c r="C94" i="16" s="1"/>
  <c r="H94" i="16"/>
  <c r="H108" i="16" s="1"/>
  <c r="I108" i="16" s="1"/>
  <c r="B79" i="16"/>
  <c r="B106" i="16" s="1"/>
  <c r="C106" i="16" s="1"/>
  <c r="C78" i="16"/>
  <c r="F79" i="16"/>
  <c r="G79" i="16" s="1"/>
  <c r="G78" i="16"/>
  <c r="D94" i="16"/>
  <c r="E94" i="16" s="1"/>
  <c r="H62" i="16"/>
  <c r="H79" i="16"/>
  <c r="H78" i="17" s="1"/>
  <c r="I78" i="17" s="1"/>
  <c r="B62" i="16"/>
  <c r="C61" i="17" s="1"/>
  <c r="F103" i="16"/>
  <c r="F96" i="17" s="1"/>
  <c r="F103" i="17" s="1"/>
  <c r="F96" i="18" s="1"/>
  <c r="F103" i="18" s="1"/>
  <c r="F62" i="16"/>
  <c r="G61" i="17" s="1"/>
  <c r="D62" i="16"/>
  <c r="E62" i="16" s="1"/>
  <c r="E61" i="16"/>
  <c r="H144" i="16" l="1"/>
  <c r="H144" i="17"/>
  <c r="H121" i="18"/>
  <c r="H122" i="18" s="1"/>
  <c r="D144" i="17"/>
  <c r="D121" i="18"/>
  <c r="D122" i="18" s="1"/>
  <c r="B144" i="17"/>
  <c r="B121" i="18"/>
  <c r="B122" i="18" s="1"/>
  <c r="B144" i="16"/>
  <c r="B109" i="16"/>
  <c r="C109" i="16" s="1"/>
  <c r="B109" i="17"/>
  <c r="B143" i="17" s="1"/>
  <c r="B96" i="18"/>
  <c r="B103" i="18" s="1"/>
  <c r="H96" i="17"/>
  <c r="H103" i="17" s="1"/>
  <c r="F109" i="16"/>
  <c r="G109" i="16" s="1"/>
  <c r="F109" i="17"/>
  <c r="F109" i="18"/>
  <c r="F96" i="19"/>
  <c r="F103" i="19" s="1"/>
  <c r="F109" i="19" s="1"/>
  <c r="F78" i="17"/>
  <c r="G78" i="17" s="1"/>
  <c r="D106" i="16"/>
  <c r="D141" i="16" s="1"/>
  <c r="H106" i="16"/>
  <c r="I106" i="16" s="1"/>
  <c r="I79" i="16"/>
  <c r="F106" i="16"/>
  <c r="D78" i="17"/>
  <c r="F142" i="16"/>
  <c r="H93" i="17"/>
  <c r="I93" i="17" s="1"/>
  <c r="G94" i="16"/>
  <c r="F93" i="17"/>
  <c r="D108" i="16"/>
  <c r="F105" i="16"/>
  <c r="G62" i="16"/>
  <c r="B105" i="16"/>
  <c r="C105" i="16" s="1"/>
  <c r="H79" i="17"/>
  <c r="H78" i="18" s="1"/>
  <c r="F121" i="17"/>
  <c r="F122" i="17" s="1"/>
  <c r="F144" i="16"/>
  <c r="B141" i="16"/>
  <c r="H142" i="16"/>
  <c r="B93" i="17"/>
  <c r="D145" i="16"/>
  <c r="D131" i="17"/>
  <c r="D132" i="17" s="1"/>
  <c r="D145" i="17" s="1"/>
  <c r="C79" i="16"/>
  <c r="H143" i="16"/>
  <c r="D109" i="16"/>
  <c r="D96" i="17"/>
  <c r="D103" i="17" s="1"/>
  <c r="F137" i="17"/>
  <c r="F138" i="17" s="1"/>
  <c r="F146" i="17" s="1"/>
  <c r="F131" i="17"/>
  <c r="F132" i="17" s="1"/>
  <c r="F145" i="17" s="1"/>
  <c r="F145" i="16"/>
  <c r="B78" i="17"/>
  <c r="D146" i="16"/>
  <c r="D137" i="17"/>
  <c r="D138" i="17" s="1"/>
  <c r="D146" i="17" s="1"/>
  <c r="B62" i="17"/>
  <c r="B61" i="18" s="1"/>
  <c r="E106" i="16"/>
  <c r="H62" i="17"/>
  <c r="I61" i="17"/>
  <c r="I62" i="16"/>
  <c r="H105" i="16"/>
  <c r="B108" i="16"/>
  <c r="F62" i="17"/>
  <c r="I94" i="16"/>
  <c r="D93" i="17"/>
  <c r="C62" i="16"/>
  <c r="D105" i="16"/>
  <c r="B143" i="16" l="1"/>
  <c r="H144" i="18"/>
  <c r="H121" i="19"/>
  <c r="H122" i="19" s="1"/>
  <c r="H144" i="19" s="1"/>
  <c r="F144" i="17"/>
  <c r="F121" i="18"/>
  <c r="F122" i="18" s="1"/>
  <c r="D144" i="18"/>
  <c r="D121" i="19"/>
  <c r="D122" i="19" s="1"/>
  <c r="D144" i="19" s="1"/>
  <c r="B144" i="18"/>
  <c r="B121" i="19"/>
  <c r="B122" i="19" s="1"/>
  <c r="B144" i="19" s="1"/>
  <c r="F143" i="16"/>
  <c r="C109" i="17"/>
  <c r="B109" i="18"/>
  <c r="B96" i="19"/>
  <c r="B103" i="19" s="1"/>
  <c r="H109" i="17"/>
  <c r="H96" i="18"/>
  <c r="H103" i="18" s="1"/>
  <c r="F143" i="19"/>
  <c r="G109" i="19"/>
  <c r="F143" i="18"/>
  <c r="G109" i="18"/>
  <c r="F143" i="17"/>
  <c r="G109" i="17"/>
  <c r="D109" i="17"/>
  <c r="E109" i="17" s="1"/>
  <c r="D96" i="18"/>
  <c r="D103" i="18" s="1"/>
  <c r="H141" i="16"/>
  <c r="F79" i="17"/>
  <c r="F78" i="18" s="1"/>
  <c r="F107" i="16"/>
  <c r="G107" i="16" s="1"/>
  <c r="F141" i="16"/>
  <c r="G106" i="16"/>
  <c r="D79" i="17"/>
  <c r="E78" i="17"/>
  <c r="I78" i="18"/>
  <c r="H79" i="18"/>
  <c r="B213" i="17"/>
  <c r="B215" i="17" s="1"/>
  <c r="C215" i="17" s="1"/>
  <c r="G105" i="16"/>
  <c r="H94" i="17"/>
  <c r="H93" i="18" s="1"/>
  <c r="I93" i="18" s="1"/>
  <c r="G93" i="17"/>
  <c r="F94" i="17"/>
  <c r="E108" i="16"/>
  <c r="D142" i="16"/>
  <c r="F140" i="16"/>
  <c r="B107" i="16"/>
  <c r="B110" i="16" s="1"/>
  <c r="C110" i="16" s="1"/>
  <c r="B140" i="16"/>
  <c r="I61" i="18"/>
  <c r="H62" i="18"/>
  <c r="G61" i="18"/>
  <c r="F62" i="18"/>
  <c r="C61" i="18"/>
  <c r="B62" i="18"/>
  <c r="F105" i="17"/>
  <c r="G62" i="17"/>
  <c r="D62" i="17"/>
  <c r="E61" i="17"/>
  <c r="I62" i="17"/>
  <c r="H105" i="17"/>
  <c r="D143" i="17"/>
  <c r="H106" i="17"/>
  <c r="I79" i="17"/>
  <c r="E93" i="17"/>
  <c r="D94" i="17"/>
  <c r="D93" i="18" s="1"/>
  <c r="C108" i="16"/>
  <c r="B142" i="16"/>
  <c r="D143" i="16"/>
  <c r="E109" i="16"/>
  <c r="H140" i="16"/>
  <c r="H147" i="16" s="1"/>
  <c r="I105" i="16"/>
  <c r="H107" i="16"/>
  <c r="C93" i="17"/>
  <c r="B94" i="17"/>
  <c r="B93" i="18" s="1"/>
  <c r="E105" i="16"/>
  <c r="D140" i="16"/>
  <c r="D107" i="16"/>
  <c r="H108" i="17"/>
  <c r="B105" i="17"/>
  <c r="C62" i="17"/>
  <c r="C78" i="17"/>
  <c r="B79" i="17"/>
  <c r="B78" i="18" s="1"/>
  <c r="B109" i="19" l="1"/>
  <c r="B96" i="20"/>
  <c r="F144" i="18"/>
  <c r="F121" i="19"/>
  <c r="F122" i="19" s="1"/>
  <c r="F144" i="19" s="1"/>
  <c r="B143" i="19"/>
  <c r="C109" i="19"/>
  <c r="B143" i="18"/>
  <c r="C109" i="18"/>
  <c r="H109" i="18"/>
  <c r="H96" i="19"/>
  <c r="H103" i="19" s="1"/>
  <c r="H109" i="19" s="1"/>
  <c r="I109" i="17"/>
  <c r="H143" i="17"/>
  <c r="D109" i="18"/>
  <c r="D96" i="19"/>
  <c r="D103" i="19" s="1"/>
  <c r="D109" i="19" s="1"/>
  <c r="F79" i="18"/>
  <c r="G78" i="18"/>
  <c r="G79" i="17"/>
  <c r="F106" i="17"/>
  <c r="F147" i="16"/>
  <c r="F110" i="16"/>
  <c r="G110" i="16" s="1"/>
  <c r="D106" i="17"/>
  <c r="D78" i="18"/>
  <c r="E79" i="17"/>
  <c r="H78" i="19"/>
  <c r="I79" i="18"/>
  <c r="H106" i="18"/>
  <c r="F78" i="19"/>
  <c r="F106" i="18"/>
  <c r="G79" i="18"/>
  <c r="I94" i="17"/>
  <c r="H94" i="18"/>
  <c r="I94" i="18" s="1"/>
  <c r="C78" i="18"/>
  <c r="B79" i="18"/>
  <c r="D147" i="16"/>
  <c r="H93" i="19"/>
  <c r="F93" i="18"/>
  <c r="G94" i="17"/>
  <c r="F108" i="17"/>
  <c r="E93" i="18"/>
  <c r="D94" i="18"/>
  <c r="C107" i="16"/>
  <c r="C93" i="18"/>
  <c r="B94" i="18"/>
  <c r="B213" i="18"/>
  <c r="B215" i="18" s="1"/>
  <c r="C215" i="18" s="1"/>
  <c r="B147" i="16"/>
  <c r="B153" i="16" s="1"/>
  <c r="C153" i="16" s="1"/>
  <c r="H105" i="18"/>
  <c r="I62" i="18"/>
  <c r="F105" i="18"/>
  <c r="G62" i="18"/>
  <c r="E61" i="18"/>
  <c r="D62" i="18"/>
  <c r="B61" i="19"/>
  <c r="C62" i="18"/>
  <c r="B105" i="18"/>
  <c r="C79" i="17"/>
  <c r="B106" i="17"/>
  <c r="B107" i="17" s="1"/>
  <c r="B140" i="17"/>
  <c r="C105" i="17"/>
  <c r="B108" i="17"/>
  <c r="C94" i="17"/>
  <c r="I107" i="16"/>
  <c r="H110" i="16"/>
  <c r="I110" i="16" s="1"/>
  <c r="I106" i="17"/>
  <c r="H141" i="17"/>
  <c r="E62" i="17"/>
  <c r="D105" i="17"/>
  <c r="I108" i="17"/>
  <c r="H142" i="17"/>
  <c r="E94" i="17"/>
  <c r="D108" i="17"/>
  <c r="E107" i="16"/>
  <c r="D110" i="16"/>
  <c r="E110" i="16" s="1"/>
  <c r="I105" i="17"/>
  <c r="H140" i="17"/>
  <c r="H107" i="17"/>
  <c r="F140" i="17"/>
  <c r="F107" i="17"/>
  <c r="G105" i="17"/>
  <c r="B103" i="20" l="1"/>
  <c r="B213" i="20"/>
  <c r="B215" i="20" s="1"/>
  <c r="C215" i="20" s="1"/>
  <c r="H143" i="19"/>
  <c r="I109" i="19"/>
  <c r="I109" i="18"/>
  <c r="H143" i="18"/>
  <c r="D143" i="19"/>
  <c r="E109" i="19"/>
  <c r="D143" i="18"/>
  <c r="E109" i="18"/>
  <c r="H108" i="18"/>
  <c r="I108" i="18" s="1"/>
  <c r="F141" i="17"/>
  <c r="G106" i="17"/>
  <c r="E78" i="18"/>
  <c r="D79" i="18"/>
  <c r="E106" i="17"/>
  <c r="D141" i="17"/>
  <c r="I106" i="18"/>
  <c r="H141" i="18"/>
  <c r="I78" i="19"/>
  <c r="H79" i="19"/>
  <c r="F141" i="18"/>
  <c r="G106" i="18"/>
  <c r="G78" i="19"/>
  <c r="F79" i="19"/>
  <c r="B78" i="19"/>
  <c r="B106" i="18"/>
  <c r="B107" i="18" s="1"/>
  <c r="C79" i="18"/>
  <c r="H147" i="17"/>
  <c r="I93" i="19"/>
  <c r="H94" i="19"/>
  <c r="H142" i="18"/>
  <c r="G108" i="17"/>
  <c r="F142" i="17"/>
  <c r="F147" i="17" s="1"/>
  <c r="G93" i="18"/>
  <c r="F94" i="18"/>
  <c r="D108" i="18"/>
  <c r="D93" i="19"/>
  <c r="E94" i="18"/>
  <c r="B93" i="19"/>
  <c r="B108" i="18"/>
  <c r="C94" i="18"/>
  <c r="I105" i="18"/>
  <c r="H140" i="18"/>
  <c r="H107" i="18"/>
  <c r="I61" i="19"/>
  <c r="H62" i="19"/>
  <c r="F107" i="18"/>
  <c r="F140" i="18"/>
  <c r="G105" i="18"/>
  <c r="G61" i="19"/>
  <c r="F62" i="19"/>
  <c r="D105" i="18"/>
  <c r="E62" i="18"/>
  <c r="C105" i="18"/>
  <c r="B140" i="18"/>
  <c r="C61" i="19"/>
  <c r="B62" i="19"/>
  <c r="C107" i="17"/>
  <c r="B110" i="17"/>
  <c r="C110" i="17" s="1"/>
  <c r="F110" i="17"/>
  <c r="G110" i="17" s="1"/>
  <c r="G107" i="17"/>
  <c r="B142" i="17"/>
  <c r="C108" i="17"/>
  <c r="C106" i="17"/>
  <c r="B141" i="17"/>
  <c r="H110" i="17"/>
  <c r="I110" i="17" s="1"/>
  <c r="I107" i="17"/>
  <c r="D142" i="17"/>
  <c r="E108" i="17"/>
  <c r="E105" i="17"/>
  <c r="D140" i="17"/>
  <c r="D107" i="17"/>
  <c r="B109" i="20" l="1"/>
  <c r="B96" i="21"/>
  <c r="D106" i="18"/>
  <c r="D107" i="18" s="1"/>
  <c r="E79" i="18"/>
  <c r="D78" i="19"/>
  <c r="H106" i="19"/>
  <c r="I79" i="19"/>
  <c r="G79" i="19"/>
  <c r="F106" i="19"/>
  <c r="B213" i="19"/>
  <c r="B215" i="19" s="1"/>
  <c r="C215" i="19" s="1"/>
  <c r="B141" i="18"/>
  <c r="C106" i="18"/>
  <c r="C78" i="19"/>
  <c r="B79" i="19"/>
  <c r="H147" i="18"/>
  <c r="H108" i="19"/>
  <c r="I94" i="19"/>
  <c r="F93" i="19"/>
  <c r="F108" i="18"/>
  <c r="F110" i="18" s="1"/>
  <c r="G110" i="18" s="1"/>
  <c r="G94" i="18"/>
  <c r="E93" i="19"/>
  <c r="D94" i="19"/>
  <c r="D142" i="18"/>
  <c r="E108" i="18"/>
  <c r="B147" i="17"/>
  <c r="B153" i="17" s="1"/>
  <c r="C153" i="17" s="1"/>
  <c r="B142" i="18"/>
  <c r="C108" i="18"/>
  <c r="C93" i="19"/>
  <c r="B94" i="19"/>
  <c r="I107" i="18"/>
  <c r="H110" i="18"/>
  <c r="I110" i="18" s="1"/>
  <c r="H105" i="19"/>
  <c r="I62" i="19"/>
  <c r="G62" i="19"/>
  <c r="F105" i="19"/>
  <c r="G107" i="18"/>
  <c r="E61" i="19"/>
  <c r="D62" i="19"/>
  <c r="D140" i="18"/>
  <c r="E105" i="18"/>
  <c r="B105" i="19"/>
  <c r="C62" i="19"/>
  <c r="C107" i="18"/>
  <c r="B110" i="18"/>
  <c r="C110" i="18" s="1"/>
  <c r="D110" i="17"/>
  <c r="E110" i="17" s="1"/>
  <c r="E107" i="17"/>
  <c r="D147" i="17"/>
  <c r="B103" i="21" l="1"/>
  <c r="B213" i="21"/>
  <c r="B215" i="21" s="1"/>
  <c r="C215" i="21" s="1"/>
  <c r="B143" i="20"/>
  <c r="B147" i="20" s="1"/>
  <c r="B153" i="20" s="1"/>
  <c r="C153" i="20" s="1"/>
  <c r="C109" i="20"/>
  <c r="B110" i="20"/>
  <c r="C110" i="20" s="1"/>
  <c r="E78" i="19"/>
  <c r="D79" i="19"/>
  <c r="D141" i="18"/>
  <c r="D147" i="18" s="1"/>
  <c r="E106" i="18"/>
  <c r="H141" i="19"/>
  <c r="I106" i="19"/>
  <c r="F141" i="19"/>
  <c r="G106" i="19"/>
  <c r="B147" i="18"/>
  <c r="B153" i="18" s="1"/>
  <c r="C153" i="18" s="1"/>
  <c r="C79" i="19"/>
  <c r="B106" i="19"/>
  <c r="H142" i="19"/>
  <c r="I108" i="19"/>
  <c r="G108" i="18"/>
  <c r="F142" i="18"/>
  <c r="F147" i="18" s="1"/>
  <c r="G93" i="19"/>
  <c r="F94" i="19"/>
  <c r="D108" i="19"/>
  <c r="E94" i="19"/>
  <c r="C94" i="19"/>
  <c r="B108" i="19"/>
  <c r="H140" i="19"/>
  <c r="I105" i="19"/>
  <c r="H107" i="19"/>
  <c r="F140" i="19"/>
  <c r="G105" i="19"/>
  <c r="F107" i="19"/>
  <c r="D105" i="19"/>
  <c r="E62" i="19"/>
  <c r="E107" i="18"/>
  <c r="D110" i="18"/>
  <c r="E110" i="18" s="1"/>
  <c r="B140" i="19"/>
  <c r="C105" i="19"/>
  <c r="B109" i="21" l="1"/>
  <c r="B96" i="22"/>
  <c r="E79" i="19"/>
  <c r="D106" i="19"/>
  <c r="B141" i="19"/>
  <c r="C106" i="19"/>
  <c r="B107" i="19"/>
  <c r="B110" i="19" s="1"/>
  <c r="C110" i="19" s="1"/>
  <c r="H147" i="19"/>
  <c r="F108" i="19"/>
  <c r="G94" i="19"/>
  <c r="D142" i="19"/>
  <c r="E108" i="19"/>
  <c r="C108" i="19"/>
  <c r="B142" i="19"/>
  <c r="I107" i="19"/>
  <c r="H110" i="19"/>
  <c r="I110" i="19" s="1"/>
  <c r="G107" i="19"/>
  <c r="F110" i="19"/>
  <c r="G110" i="19" s="1"/>
  <c r="E105" i="19"/>
  <c r="D107" i="19"/>
  <c r="D140" i="19"/>
  <c r="B143" i="21" l="1"/>
  <c r="B147" i="21" s="1"/>
  <c r="B153" i="21" s="1"/>
  <c r="C153" i="21" s="1"/>
  <c r="C109" i="21"/>
  <c r="B110" i="21"/>
  <c r="C110" i="21" s="1"/>
  <c r="B103" i="22"/>
  <c r="B213" i="22"/>
  <c r="B215" i="22" s="1"/>
  <c r="C215" i="22" s="1"/>
  <c r="D141" i="19"/>
  <c r="D147" i="19" s="1"/>
  <c r="E106" i="19"/>
  <c r="B147" i="19"/>
  <c r="B153" i="19" s="1"/>
  <c r="C153" i="19" s="1"/>
  <c r="C107" i="19"/>
  <c r="G108" i="19"/>
  <c r="F142" i="19"/>
  <c r="F147" i="19" s="1"/>
  <c r="D110" i="19"/>
  <c r="E110" i="19" s="1"/>
  <c r="E107" i="19"/>
  <c r="B109" i="22" l="1"/>
  <c r="B96" i="23"/>
  <c r="B103" i="23" l="1"/>
  <c r="B109" i="23" s="1"/>
  <c r="B213" i="23"/>
  <c r="B215" i="23" s="1"/>
  <c r="C215" i="23" s="1"/>
  <c r="B143" i="22"/>
  <c r="B147" i="22" s="1"/>
  <c r="B153" i="22" s="1"/>
  <c r="C153" i="22" s="1"/>
  <c r="C109" i="22"/>
  <c r="B110" i="22"/>
  <c r="C110" i="22" s="1"/>
  <c r="B143" i="23" l="1"/>
  <c r="B147" i="23" s="1"/>
  <c r="B153" i="23" s="1"/>
  <c r="C153" i="23" s="1"/>
  <c r="C109" i="23"/>
  <c r="B110" i="23"/>
  <c r="C110" i="23" s="1"/>
</calcChain>
</file>

<file path=xl/sharedStrings.xml><?xml version="1.0" encoding="utf-8"?>
<sst xmlns="http://schemas.openxmlformats.org/spreadsheetml/2006/main" count="2760" uniqueCount="445">
  <si>
    <t>Efterkalkyl för hyreshussamfund</t>
  </si>
  <si>
    <t>Kontaktperson:</t>
  </si>
  <si>
    <t>Samfundets namn:</t>
  </si>
  <si>
    <t>Utjämningsgruppens namn/identifierare:</t>
  </si>
  <si>
    <t>Objektets/hyresbestämningsenhetens namn/identifierare:</t>
  </si>
  <si>
    <t>E-postadress:</t>
  </si>
  <si>
    <t>Självkostnadshyror</t>
  </si>
  <si>
    <r>
      <rPr>
        <b/>
        <sz val="11"/>
        <color theme="1"/>
        <rFont val="Verdana"/>
        <family val="2"/>
      </rPr>
      <t>Lägenhetsyta tot.</t>
    </r>
    <r>
      <rPr>
        <b/>
        <sz val="11"/>
        <color theme="1"/>
        <rFont val="Verdana"/>
        <family val="2"/>
      </rPr>
      <t xml:space="preserve"> </t>
    </r>
    <r>
      <rPr>
        <b/>
        <sz val="11"/>
        <color theme="1"/>
        <rFont val="Verdana"/>
        <family val="2"/>
      </rPr>
      <t>(m</t>
    </r>
    <r>
      <rPr>
        <b/>
        <vertAlign val="superscript"/>
        <sz val="11"/>
        <color theme="1"/>
        <rFont val="Verdana"/>
        <family val="2"/>
      </rPr>
      <t>2</t>
    </r>
    <r>
      <rPr>
        <b/>
        <sz val="11"/>
        <color theme="1"/>
        <rFont val="Verdana"/>
        <family val="2"/>
      </rPr>
      <t>):</t>
    </r>
  </si>
  <si>
    <r>
      <rPr>
        <b/>
        <sz val="11"/>
        <color theme="1"/>
        <rFont val="Verdana"/>
        <family val="2"/>
      </rPr>
      <t>Lägenhetsyta (m</t>
    </r>
    <r>
      <rPr>
        <b/>
        <vertAlign val="superscript"/>
        <sz val="11"/>
        <color rgb="FF000000"/>
        <rFont val="Verdana"/>
        <family val="2"/>
      </rPr>
      <t>2</t>
    </r>
    <r>
      <rPr>
        <b/>
        <sz val="11"/>
        <color rgb="FF000000"/>
        <rFont val="Verdana"/>
        <family val="2"/>
      </rPr>
      <t>):</t>
    </r>
  </si>
  <si>
    <t>Telefonnummer:</t>
  </si>
  <si>
    <t>Antal bostäder:</t>
  </si>
  <si>
    <t>Räkenskapsperiod:</t>
  </si>
  <si>
    <t>Övrig hyresverksamhet</t>
  </si>
  <si>
    <t>Räkenskapsperiodens längd (mån.):</t>
  </si>
  <si>
    <r>
      <rPr>
        <b/>
        <sz val="11"/>
        <color rgb="FF000000"/>
        <rFont val="Verdana"/>
        <family val="2"/>
      </rPr>
      <t>OBS!</t>
    </r>
    <r>
      <rPr>
        <sz val="11"/>
        <color rgb="FF000000"/>
        <rFont val="Verdana"/>
        <family val="2"/>
      </rPr>
      <t xml:space="preserve">
</t>
    </r>
    <r>
      <rPr>
        <sz val="11"/>
        <color rgb="FF000000"/>
        <rFont val="Verdana"/>
        <family val="2"/>
      </rPr>
      <t>Skyldighet att upprätta efterkalkyler från och med 2017.</t>
    </r>
    <r>
      <rPr>
        <sz val="11"/>
        <color rgb="FF000000"/>
        <rFont val="Verdana"/>
        <family val="2"/>
      </rPr>
      <t xml:space="preserve"> </t>
    </r>
  </si>
  <si>
    <t>Hyresverksamhet enligt självkostnadsprincipen</t>
  </si>
  <si>
    <r>
      <rPr>
        <sz val="11"/>
        <color theme="1"/>
        <rFont val="Verdana"/>
        <family val="2"/>
      </rPr>
      <t>€/m</t>
    </r>
    <r>
      <rPr>
        <vertAlign val="superscript"/>
        <sz val="11"/>
        <color theme="1"/>
        <rFont val="Verdana"/>
        <family val="2"/>
      </rPr>
      <t>2</t>
    </r>
    <r>
      <rPr>
        <sz val="11"/>
        <color theme="1"/>
        <rFont val="Verdana"/>
        <family val="2"/>
      </rPr>
      <t>/mån</t>
    </r>
  </si>
  <si>
    <t>Budgeterade självkostnadshyror och vattenavgifter sammanlagt med en nyttjandegrad på 100 %</t>
  </si>
  <si>
    <t>Realiserade självkostnadshyror och vattenavgifter totalt</t>
  </si>
  <si>
    <t>Nyttjandegrad</t>
  </si>
  <si>
    <t>Skötsel- och finansieringshyra</t>
  </si>
  <si>
    <t>Hyresinkomster</t>
  </si>
  <si>
    <t>Intäkter från vattenavgifter</t>
  </si>
  <si>
    <t>Övriga bruksersättningar</t>
  </si>
  <si>
    <t>Fastighetens övriga intäkter</t>
  </si>
  <si>
    <t>Korrektivposter</t>
  </si>
  <si>
    <t>Lyft av skötsellån</t>
  </si>
  <si>
    <t>Kreditförluster och korrektivposter (+/-)</t>
  </si>
  <si>
    <t>Intäkter totalt</t>
  </si>
  <si>
    <t>Skötselkostnader</t>
  </si>
  <si>
    <t>Betalda skötselvederlag till Fastighets Ab/Bostads Ab</t>
  </si>
  <si>
    <t>Personalkostnader (inkl. lönebikostnader)</t>
  </si>
  <si>
    <t>Förvaltning</t>
  </si>
  <si>
    <t>Drift och underhåll</t>
  </si>
  <si>
    <t>Underhåll av utomhusområden</t>
  </si>
  <si>
    <t>Städning</t>
  </si>
  <si>
    <t>Uppvärmning</t>
  </si>
  <si>
    <t>Vatten och avloppsvatten</t>
  </si>
  <si>
    <t>El och gas</t>
  </si>
  <si>
    <t>Avfallshantering</t>
  </si>
  <si>
    <t>Skadeförsäkringar</t>
  </si>
  <si>
    <t>Hyror (inkl. t.ex. tomtarrenden)</t>
  </si>
  <si>
    <t>Fastighetsskatt</t>
  </si>
  <si>
    <t>Årliga reparationer, bokförda som kostnader</t>
  </si>
  <si>
    <t>Kostnader som aktiverats i balansräkningen</t>
  </si>
  <si>
    <t>Övriga skötselkostnader*</t>
  </si>
  <si>
    <t>Amorteringar av skötsellån</t>
  </si>
  <si>
    <t>Direkta skatter</t>
  </si>
  <si>
    <t>Utjämning av hyran (+/-) (fylls i endast i de objektspecifika efterkalkylerna)</t>
  </si>
  <si>
    <t>Skötselkostnader totalt</t>
  </si>
  <si>
    <t>Finansiella intäkter</t>
  </si>
  <si>
    <t>Ränteintäkter och övriga finansiella intäkter</t>
  </si>
  <si>
    <t>Finansiella intäkter totalt</t>
  </si>
  <si>
    <t>Finansiella kostnader</t>
  </si>
  <si>
    <t>Betalda finansieringsvederlag till Fastighets Ab/Bostads Ab</t>
  </si>
  <si>
    <t>Årliga amorteringar av lån enligt amorteringsvillkoren (med undantag för skötsellån)</t>
  </si>
  <si>
    <t>Extra amortering av lån</t>
  </si>
  <si>
    <t>Räntor</t>
  </si>
  <si>
    <t>Ränta till ägare/bank för lån som tagits för att täcka självfinansieringsandelen</t>
  </si>
  <si>
    <t>Dividend eller återbäring av eget kapital (-)</t>
  </si>
  <si>
    <t>Övriga ränte- och finansieringskostnader*</t>
  </si>
  <si>
    <t>Finansieringskostnader totalt</t>
  </si>
  <si>
    <t>Räkenskapsperiodens över-/underskott, skötsel- och finansieringskostnader (+/-)</t>
  </si>
  <si>
    <t>Föregående räkenskapsperioders över-/underskott, skötsel- och (finansiella) kostnader (+/-)</t>
  </si>
  <si>
    <t xml:space="preserve">Över-/underskott, skötsel- och (finansiella) kostnader (+/-) som ska beaktas i följande års hyror </t>
  </si>
  <si>
    <t>Finansieringshyra</t>
  </si>
  <si>
    <t>Intäkter från finansieringshyra</t>
  </si>
  <si>
    <t>Intäkter, finansiella kostnader totalt</t>
  </si>
  <si>
    <t>Räkenskapsperiodens över-/underskott totalt, finansiella kostnader</t>
  </si>
  <si>
    <t>Över-/underskott totalt från tidigare räkenskapsperioder, finansiella kostnader (+/-)</t>
  </si>
  <si>
    <t>Över-/underskott totalt (+/-), finansiella kostnader som ska beaktas i följande års hyror</t>
  </si>
  <si>
    <t>Avsättningar för kostnader för ombyggnad, underhåll och skötsel</t>
  </si>
  <si>
    <t>Intäkter</t>
  </si>
  <si>
    <t>Hyresintäkter som samlats in för kostnader för ombyggnad, underhåll och skötsel</t>
  </si>
  <si>
    <t>Återställande av medel som tillfälligt lånats internt för annat ändamål</t>
  </si>
  <si>
    <t>Kostnader</t>
  </si>
  <si>
    <t>Reparations- eller ombyggnadskostnader som täckts med insamlade avsättningar, bokförda som kostnader</t>
  </si>
  <si>
    <t>Reparations- eller ombyggnadskostnader som täckts med insamlade avsättningar, aktiverade i balansräkningen</t>
  </si>
  <si>
    <t>Underhålls- och skötselkostnader som täckts med insamlade avsättningar</t>
  </si>
  <si>
    <t xml:space="preserve">Medel som tillfälligt lånats internt för annat ändamål </t>
  </si>
  <si>
    <t>Kostnader totalt</t>
  </si>
  <si>
    <t>Räkenskapsperiodens över-/underskott, avsättning för kostnader för ombyggnad, underhåll och skötsel</t>
  </si>
  <si>
    <t>Föregående räkenskapsperioders över-/underskott, avsättning för kostnader för ombyggnad, underhåll och skötsel</t>
  </si>
  <si>
    <t>Över-/underskott som överförs till nästa räkenskapsperiod, avsättning för kostnader för ombyggnad, underhåll och skötsel</t>
  </si>
  <si>
    <t>Investeringar i hyresverksamhet enligt självkostnadsprincipen och finansieringen av dem samt realisering av investeringar</t>
  </si>
  <si>
    <t>Finansiell återstod från investeringar i början av räkenskapsperioden (nya objekt och ombyggnad) (+/-)</t>
  </si>
  <si>
    <t>Förändring under räkenskapsperioden i medel som samfundets ägare placerat (+/-)</t>
  </si>
  <si>
    <t>Lyft av lån för finansiering av investeringar under räkenskapsperioden (+)</t>
  </si>
  <si>
    <t>Finansiering från samfundets/objektets övriga verksamhet för investeringar i självkostnadsverksamhet (+)</t>
  </si>
  <si>
    <t>Den andel medel som samlats in som avsättning under räkenskapsperioden som lånats tillfälligt för finansiering av investeringar (+/-)</t>
  </si>
  <si>
    <t>Över-/underskott som överförs till följande räkenskapsperiod, investeringar i hyresverksamhet enligt självkostnadsprincipen och finansieringen av dem samt realisering av investeringar</t>
  </si>
  <si>
    <t>Kumulativ återstod från hyresverksamhet enligt självkostnadsprincipen</t>
  </si>
  <si>
    <t>Över-/underskott (+/-), skötsel- och (finansiella) kostnader som ska beaktas i följande års hyror</t>
  </si>
  <si>
    <t>Över-/underskott (+/-), finansiella kostnader som ska beaktas i följande års hyror</t>
  </si>
  <si>
    <t>Över-/underskott som ska beaktas i följande års hyror, skötsel- och finansieringskostnader totalt (+/-)</t>
  </si>
  <si>
    <t>Över-/underskott som överförs till nästa räkenskapsperiod, avsättning för kostnader för ombyggnad, underhåll och skötsel (+/-)</t>
  </si>
  <si>
    <t>Finansiell återstod från investeringar i hyresverksamhet enligt självkostnadsprincipen som vid räkenskapsperiodens utgång överförs till nästa räkenskapsperiod (+/-)</t>
  </si>
  <si>
    <t>Över-/underskott från hyresverksamhet enligt självkostnadsprincipen totalt (+/-)</t>
  </si>
  <si>
    <t>Fri hyresverksamhet och övrig (fri) verksamhet</t>
  </si>
  <si>
    <t xml:space="preserve">Samfundets övriga hyresverksamhet </t>
  </si>
  <si>
    <t>€</t>
  </si>
  <si>
    <t>Intäkter från övrig hyresverksamhet</t>
  </si>
  <si>
    <t xml:space="preserve">Kostnader för övrig hyresverksamhet (-) </t>
  </si>
  <si>
    <t>Lyft och amorteringar av lån för övrig hyresverksamhet (+/-)</t>
  </si>
  <si>
    <t>Intäkter och kostnader som aktiverats i balansräkningen för övrig hyresverksamhet (investeringar, placeringar (+/-)</t>
  </si>
  <si>
    <t>Betalning av avkastning, t.ex. dividend till ägaren (-)</t>
  </si>
  <si>
    <t>Övriga händelser som ökar eller minskar finansieringen (+/-)</t>
  </si>
  <si>
    <t>Återstod från övrig hyresverksamhet (+/-)</t>
  </si>
  <si>
    <t>Återstod från föregående år (+/-)</t>
  </si>
  <si>
    <t>Kumulativ återstod från övrig hyresverksamhet (+/-)</t>
  </si>
  <si>
    <r>
      <rPr>
        <b/>
        <sz val="11"/>
        <color theme="1"/>
        <rFont val="Verdana"/>
        <family val="2"/>
      </rPr>
      <t>Samfundets övriga verksamhet (t.ex. omsorgstjänster)</t>
    </r>
  </si>
  <si>
    <t>Intäkter från övrig verksamhet</t>
  </si>
  <si>
    <t>Kostnader för övrig verksamhet (-)</t>
  </si>
  <si>
    <t>Lyft och amorteringar av lån för övrig verksamhet (+/-)</t>
  </si>
  <si>
    <t>Intäkter och kostnader som aktiverats i balansräkningen för övrig verksamhet (investeringar, placeringar +/-)</t>
  </si>
  <si>
    <t>Återstod från övrig verksamhet (+/-)</t>
  </si>
  <si>
    <t>Kumulativ återstod från övrig verksamhet (+/-)</t>
  </si>
  <si>
    <r>
      <rPr>
        <b/>
        <sz val="16"/>
        <color theme="1"/>
        <rFont val="Verdana"/>
        <family val="2"/>
      </rPr>
      <t>Övriga händelser som påverkar finansieringen (ve</t>
    </r>
    <r>
      <rPr>
        <b/>
        <sz val="11"/>
        <color rgb="FF000000"/>
        <rFont val="Verdana"/>
        <family val="2"/>
      </rPr>
      <t>rksamhet som omfattas av självkostnadsprincipen)</t>
    </r>
  </si>
  <si>
    <t>Övriga händelser som ökar finansieringen, hyresverksamhet enligt självkostnadsprincipen (+)*</t>
  </si>
  <si>
    <t>Övriga händelser som minskar finansieringen, hyresverksamhet enligt självkostnadsprincipen (-)*</t>
  </si>
  <si>
    <t>Återstod under räkenskapsperioden från andra händelser som påverkar finansieringen (+/-)</t>
  </si>
  <si>
    <t>Kumulativ återstod från andra händelser som påverkar finansieringen (+/-)</t>
  </si>
  <si>
    <t xml:space="preserve">Justering av bokföringen på samfundsnivå </t>
  </si>
  <si>
    <t>Avsättning som överförs till nästa räkenskapsperiod för ombyggnads-, underhålls- och skötselkostnader</t>
  </si>
  <si>
    <t>Finansiell återstod från investeringar i hyresverksamhet enligt självkostnadsprincipen i slutet av räkenskapsperioden (+/-)</t>
  </si>
  <si>
    <t>Återstod av övriga händelser som påverkar finansieringen (+/-)</t>
  </si>
  <si>
    <t>Bokslut</t>
  </si>
  <si>
    <t>Rörliga aktiva (+), räkenskapsperiod</t>
  </si>
  <si>
    <t>Kortfristigt främmande kapital (+)</t>
  </si>
  <si>
    <t>Låneamorteringar under nästa räkenskapsperiod (-)</t>
  </si>
  <si>
    <t>Balansräkningens finansiella ställning, räkenskapsperiod +/-</t>
  </si>
  <si>
    <t>Differens mellan total återstod och finansiell ställning i balansräkningen</t>
  </si>
  <si>
    <t>Rörliga aktiva (+), föregående räkenskapsperiod</t>
  </si>
  <si>
    <t>Kortfristigt främmande kapital (+), föregående räkenskapsperiod</t>
  </si>
  <si>
    <t>Låneamorteringar under nästa räkenskapsperiod (-), föregående räkenskapsperiod</t>
  </si>
  <si>
    <t>Finansiell ställning i balansräkningen +/-, föregående räkenskapsperiod</t>
  </si>
  <si>
    <t>Kontrollberäkningar av bokslutets siffror</t>
  </si>
  <si>
    <t>Resultaträkningssiffror från bokslutet</t>
  </si>
  <si>
    <t>Intäkter (+)</t>
  </si>
  <si>
    <t>Kostnader (-)</t>
  </si>
  <si>
    <t>Avskrivningar (-)</t>
  </si>
  <si>
    <t>Bokslutsdispositioner (+/-)</t>
  </si>
  <si>
    <t>Skatter</t>
  </si>
  <si>
    <t>Räkenskapsperiodens resultat</t>
  </si>
  <si>
    <t>Efterkalkylens intäkter</t>
  </si>
  <si>
    <t>Efterkalkylens kostnader</t>
  </si>
  <si>
    <t>Efterkalkylens resultat</t>
  </si>
  <si>
    <t>Differens</t>
  </si>
  <si>
    <t>Kostnader som aktiverats i balansräkningen (investeringar)</t>
  </si>
  <si>
    <t>Bestående aktiva, räkenskapsperiod (+)</t>
  </si>
  <si>
    <t>Avskrivningar (+)</t>
  </si>
  <si>
    <t>Saldo</t>
  </si>
  <si>
    <t>Bestående aktiva, föreg. räkenskapsperiod (+)</t>
  </si>
  <si>
    <t>Förändring under räkenskapsperioden (aktiveringar)</t>
  </si>
  <si>
    <t>Aktiverade i balansräkningen, hyresverksamhet enligt självkostnadsprincipen (+/-)</t>
  </si>
  <si>
    <t>Aktiverade i balansräkningen, övrig hyresverksamhet (+/-)</t>
  </si>
  <si>
    <t>Aktiverade i balansräkningen, övrig verksamhet (+/-)</t>
  </si>
  <si>
    <t>Amorteringar och lyft av lån</t>
  </si>
  <si>
    <t>Långfristigt främmande kapital, räkenskapsperiod (lån) (+)</t>
  </si>
  <si>
    <t>Kortfrist. lån (+)</t>
  </si>
  <si>
    <t>Långfristigt främmande kapital, föreg. räkenskapsperiod (+)</t>
  </si>
  <si>
    <t>Kortfrist. lån, föreg. räkenskapsperiod (+)</t>
  </si>
  <si>
    <t>Förändringar i lån (lyft och amort.)</t>
  </si>
  <si>
    <t>Lyft och amorteringar av lån, hyresverksamhet enligt självkostnadsprincipen (+/-)</t>
  </si>
  <si>
    <t>Lyft och amorteringar av lån, övrig hyresverksamhet (+/-)</t>
  </si>
  <si>
    <t>Lyft och amorteringar av lån, övrig verksamhet (+/-)</t>
  </si>
  <si>
    <t xml:space="preserve">Förändringar i eget kapital </t>
  </si>
  <si>
    <t>T.ex. Fond för inbetalt fritt eget kapital, räkenskapsperiod (+)</t>
  </si>
  <si>
    <t>Fond för inbetalt fritt eget kapital, föreg. räkenskapsperiod (+)</t>
  </si>
  <si>
    <t>Förändring under räkenskapsperioden</t>
  </si>
  <si>
    <t>Förändringar i eget kapital, hyresverksamhet enligt självkostnadsprincipen</t>
  </si>
  <si>
    <t>Förändringar i eget kapital, övrig hyresverksamhet</t>
  </si>
  <si>
    <t>Förändringar i eget kapital, övrig verksamhet</t>
  </si>
  <si>
    <t xml:space="preserve">Förändringar i övriga poster i balansräkningen </t>
  </si>
  <si>
    <t>Räkenskapsperiod (+)</t>
  </si>
  <si>
    <t>Föregående räkenskapsperiod (+)</t>
  </si>
  <si>
    <t xml:space="preserve">Förändring under räkenskapsperioden </t>
  </si>
  <si>
    <t>Framlagt i kalkylen</t>
  </si>
  <si>
    <t>Över-/underskott från föregående räkenskapsperioder</t>
  </si>
  <si>
    <t>Över- eller underskott från tidigare räkenskapsperioder i kalkylen</t>
  </si>
  <si>
    <t>Finansiell ställning i balansräkningen, föreg. räkenskapsperiod</t>
  </si>
  <si>
    <t>Tilläggsuppgifter</t>
  </si>
  <si>
    <t xml:space="preserve">*Specificera innehållet i intäkter och kostnader. </t>
  </si>
  <si>
    <t xml:space="preserve">Kalkylen ska upprättas i samband med upprättandet av bokslutet, eftersom den är en del av det officiella bokslutet. </t>
  </si>
  <si>
    <t xml:space="preserve">Efterkalkylen bifogas inte samfundets officiella bokslut. </t>
  </si>
  <si>
    <t>Efterkalkylen förvaras tillsammans med bokslutsuppgifterna under motsvarande förvaringstid.</t>
  </si>
  <si>
    <t>Ärende</t>
  </si>
  <si>
    <t>Anvisning</t>
  </si>
  <si>
    <t>ARAs kontaktuppgifter</t>
  </si>
  <si>
    <t xml:space="preserve">E-post: valvonta (at) ara.fi, tfn växel 029 525 0800. Anmärkningar/ändringsförslag gällande kalkylen kan skickas till ovan nämnda e-postadress. </t>
  </si>
  <si>
    <t>Bostadshusreservering</t>
  </si>
  <si>
    <t>Bostadshusreserveringen är en bokföringspost som tillämpas av bostads- och fastighetsaktiebolagen och genom vilken bolagets beskattningsbara inkomst kan påverkas. Att bilda och lösa upp en bostadshusreservering behandlas enbart i bokslutet på bolagsnivå som en bokföring som påverkar bolagets beskattning. Hyror som samlats in för avsättning benämns inte som bostadshusreservering i hyresbestämningen. Att bilda och lösa upp en bostadshusreservering inkluderas inte heller i objektens hyra. I hyresbestämnings- och efterkalkylerna redovisas inte bostadshusreservering över huvud taget.</t>
  </si>
  <si>
    <t>Boendekommitténs uppgifter</t>
  </si>
  <si>
    <t>Boendestämman ska sammankallas minst en gång per kalenderår för behandling av de ärenden som avses i samförvaltningslagen. Boendestämman sammankallas av boendekommittén eller, om en sådan inte finns, av ägaren. Boendekommitténs uppgifter: 
1) delta i beredningen av budget- och hyresbestämningsförslagen för de hus som hör till hyresbestämningsenheten samt förhandla och ge utlåtanden om förslagen, 
2) ta initiativ till och årligen förhandla om de reparationer som ska tas in i budgetförslaget, 
3) delta i beredningen av reparationsplanerna på lång sikt samt förhandla och ge utlåtanden om dem, 
4) delta i beredningen av finansieringsplanerna på lång sikt samt förhandla och ge utlåtanden om dem, 
5) göra framställningar, förhandla och ge utlåtanden om underhållsavtalets innehåll, de arrangemang som gäller skötseln samt anordnandet av disponentskapet och underhållsuppgifterna, 
6) för de boende och de övriga lägenhetsinnehavarnas räkning övervaka skötseln, underhållet och reparationerna, 
7) besluta om innehållet i ordningsstadgarna, 
8) främja lösningen av tvister som gäller boendet och vid behov medla vid störningar, 
9) besluta om de principer för uthyrning och fördelning som gäller gemensamma bilplatser, bastur, tvättstugor och motsvarande lokaliteter samt övervaka att de följs, 
10) besluta om användningen av gemensamma hobby- och klubbrum och motsvarande lokaliteter samt om anordnande av s.k. talkoarbete och andra motsvarande gemensamma tillställningar, 
11) besluta om ärenden som har underställts kommittén eller utföra uppdrag som har anförtrotts den under förutsättning att kommittén är beredd att åta sig uppdraget, samt 
12) göra framställningar, förhandla och ge utlåtanden om andra ärenden som gäller husen inom hyresbestämningsenheten.</t>
  </si>
  <si>
    <t>Boendestämma</t>
  </si>
  <si>
    <t xml:space="preserve">Enligt lagen om samförvaltning i hyreshus (649/1990) ska boendestämman sammankallas minst en gång per kalenderår för behandling av de ärenden som avses i nämnda lag (minimikrav). Boendestämman sammankallas av boendekommittén eller, om en sådan inte finns, av ägaren. </t>
  </si>
  <si>
    <t>Grunderna för fördelning av bilplatser och andra utrymmen</t>
  </si>
  <si>
    <t xml:space="preserve">Enligt samförvaltningslagen är det boendekommitténs uppgift att besluta om de principer för uthyrning och fördelning som gäller gemensamma bilplatser, bastur, tvättstugor och motsvarande lokaliteter samt övervaka att de följs. </t>
  </si>
  <si>
    <t>Över-/underskott från tidigare räkenskapsperioder totalt</t>
  </si>
  <si>
    <t xml:space="preserve">Summan tas direkt från punkten ”Över-/underskott (+/-) som ska beaktas i följande års hyror” eller ”Över-/underskott som överförs till nästa räkenskapsperiod” i föregående räkenskapsperiods efterkalkyl. Summan är det kumulativa över- och underskottet från tidigare räkenskapsperioder.  Återstoderna från skötsel- och finansieringshyrorna samt avsättningarna läggs fram separat. </t>
  </si>
  <si>
    <t>Primär hyresgäst</t>
  </si>
  <si>
    <t xml:space="preserve">Den primära hyresgästen kan t.ex. vara ett omsorgstjänstföretag med vilket ägaren (t.ex. kommunen) har ingått ett avtal om att hyra lokaler. Den primära hyresgästen hyr ut bostäderna vidare till de boende. </t>
  </si>
  <si>
    <t>Behandling av fusion genom efterkalkyl</t>
  </si>
  <si>
    <t xml:space="preserve">Den överlåtande samfundets bestående aktiva (byggnader, investeringar osv.), rörliga aktiva (kassa och bank osv.), främmande kapital osv. bokförs i den överlåtande samfundets bokföring. I en efterkalkyl presenteras de förändringar i balansräkningens siffror som skett mellan två olika räkenskapsperioder på motsvarande sätt som under normala förhållanden. Fusionsvinst och -förlust redovisas i efterkalkylen bland övriga rörelseintäkter eller -kostnader. Se Redovisning av objekt under byggnad och objekt som färdigställs i efterkalkylen. </t>
  </si>
  <si>
    <t xml:space="preserve">Förvaltning </t>
  </si>
  <si>
    <t>Kostnader för förvaltning av hyreshuset och som grundar sig på avtal som ingåtts med företag eller på fakturering. Köpta tjänster som till värdet är märkbara ska konkurrensutsättas i enlighet med 13 b § i räntestödslagen/7 b § i aravabegränsningslagen. På förvaltningskostnader verkställs i regel inte förskottsinnehållning. Förvaltningskostnader är t.ex. kostnader för val av boende, ekonomiförvaltning, revision, jurist, ICT, bank och postning, kommunikation, resekostnader, tidningskostnader och medlemsavgifter.</t>
  </si>
  <si>
    <t>Principer för fördelning av förvaltnings- och personalkostnader</t>
  </si>
  <si>
    <t xml:space="preserve">Fördelningen av personalens lönekostnader ska grunda sig på arbetstidsuppföljning, genom vilken man säkerställer den arbetstid som personalen de facto använder för förvaltning inom den självkostnadsbaserade verksamheten. Om arbetstidsuppföljning inte är möjlig i vissa undantagsfall, ska fördelningen av kostnaderna grunda sig på en motiverad uppskattning av varje arbetstagares användning av arbetstiden. I första hand ska förvaltningskostnader och fakturor i bokföringen hänföras till det objekt som de gäller. Detta är inte alltid möjligt, dvs. det är fråga om en s.k. allmän förvaltningskostnad (lokalhyror, datasystem, utbildningar, arbetsresor, reklam- och marknadsföringskostnader, experttjänster osv.). Då rekommenderar ARA att man gör en uppskattning av vilken del av den allmänna förvaltningen som betjänar olika samfunds verksamhet (självkostnadsbaserad verksamhet, övrig hyresverksamhet och övrig verksamhet). Inom den självkostnadsbaserade verksamheten fördelas de allmänna förvaltningskostnaderna i samma förhållande som personalkostnaderna. </t>
  </si>
  <si>
    <t>Överskridning av anskaffningsutgifter</t>
  </si>
  <si>
    <t>Om kostnaderna för byggande överskrids och ARA inte har godkänt överskridning av anskaffningsutgiften i belåningsvärdet, får kostnaderna inte till någon del inkluderas i hyran och i fråga om överskridningen får i hyrorna inte tas ut ränta på eget kapital på ägarens investering.</t>
  </si>
  <si>
    <t xml:space="preserve">Personalkostnader                </t>
  </si>
  <si>
    <t>Löner och arvoden till anställda i arbetsavtalsförhållande samt lönebikostnader. Om t.ex. disponenten är anställd i fastighetsbolaget tas i självkostnadshyran hänsyn till disponentens lön och arvoden som är underkastade förskottsinnehållning samt lönebikostnader (lagstadgade sociala kostnader som betalas av arbetsgivaren, som socialskyddsavgifter, pensionsförsäkringsavgifter, företagshälsovård, olycksfalls- och andra försäkringsavgifter samt skäliga, frivilliga sociala avgifter som bekostas av arbetsgivaren, som person- m.fl. försäkringar, hälsovårdstjänster, arbetstagarens utbildnings-, rekreations- och fritidsverksamhet som godkänns i beskattningen, arbetskläder, skydds- och säkerhetsutrustning).</t>
  </si>
  <si>
    <t>Intäkter från skötsel- och finansieringshyror</t>
  </si>
  <si>
    <t xml:space="preserve">Hyresintäkter som samlats in för att täcka räkenskapsperiodens skötsel- och finansieringskostnader. Hyresintäkterna bestäms på basis av underhålls- och skötselkostnaderna och, om de finansiella kostnaderna har inkluderats i samma hyra, även på basis av de finansiella kostnaderna. (Läs mer i punkterna om intäkter från finansieringshyror och finansiella kostnader). Enligt självkostnadsprincipen får man i hyrorna inte ta ut överskott med undantag av medel som samlas in för avsättningar (intäkter - kostnader = 0 €). Om över- och underskott har uppkommit ska detta beaktas i de boendes kommande hyror. ARA rekommenderar att hyrorna fastställs separat för skötsel- och finansieringshyran samt avsättningar (gäller även fakturering av boende). På så sätt underlättas upprättandet av efterkalkylen. </t>
  </si>
  <si>
    <t xml:space="preserve">Skötselkostnader </t>
  </si>
  <si>
    <t>I skötselkostnaderna beaktas fastighetens uppskattade nödvändiga och skäliga årliga utgifterna med hänsyn till god fastighetshållning. Köpta tjänster bör konkurrensutsättas med några års mellanrum. Även tjänster som köps inom koncernen ska konkurrensutsättas med några års mellanrum. Kostnaderna för egenproducerade tjänster ska vara skäliga. Kostnaderna anges i regel i kalkylen med + tecken.</t>
  </si>
  <si>
    <t>I cellen antecknas endast amorteringar på skötsellån som lyfts för att täcka fastighetens skötsel- och underhållskostnader. Amorteringar av skötsellån kan också läggas fram bland finansieringskostnader.</t>
  </si>
  <si>
    <t xml:space="preserve">Lån för underhåll som man planerar lyfta under hyresbestämningsperioden för att täcka kostnaderna för skötsel och underhåll av fastigheten. För att lånen som lyfts för att täcka skötselkostnaderna ska kunna skiljas från övriga lån ska de bokföras på andra konton än övriga lån. </t>
  </si>
  <si>
    <t xml:space="preserve">Samfund kan om de så önskar ta ut en hyra för både skötselkostnader och för finansiella kostnader. Om hyresintäkterna som samlats in för avsättningar ingår i samma hyra som skötsel- och finansieringsutgifterna, ska den andel av hyran som samlats in för avsättningen särredovisas i kalkylerna. ARA rekommenderar att hyrorna fastställs separat för skötsel- och finansieringshyran samt avsättningar (gäller även fakturering av boende). På så sätt underlättas upprättandet av efterkalkylen. </t>
  </si>
  <si>
    <r>
      <t>Lägenhetsyta (m</t>
    </r>
    <r>
      <rPr>
        <b/>
        <vertAlign val="superscript"/>
        <sz val="11"/>
        <rFont val="Verdana"/>
        <family val="2"/>
      </rPr>
      <t>2</t>
    </r>
    <r>
      <rPr>
        <b/>
        <sz val="11"/>
        <rFont val="Verdana"/>
        <family val="2"/>
      </rPr>
      <t>)</t>
    </r>
  </si>
  <si>
    <t xml:space="preserve">I kalkylen presenteras separat lägenhetsytan för verksamhet som omfattas av självkostnadsprincipen och lägenhetsytan för verksamhet som omfattas av fri hyresbestämning. Lägenhetsarealerna fås från ARAs beslut. </t>
  </si>
  <si>
    <t xml:space="preserve">Återstod enligt "Investeringar i hyresverksamhet enligt självkostnadsprincipen och finansieringen av dem samt realisering av investeringar" som överförs från efterkalkylen för föregående räkenskapsperiod. Investeringsåterstoden överförs inte till de boendes kommande hyror. </t>
  </si>
  <si>
    <t>Skyldighet att upprätta efterkalkyl</t>
  </si>
  <si>
    <t xml:space="preserve">Efterkalkylen skulle upprättas första gången av hyrorna för 2017. Det är obligatoriskt att upprätta kalkyler. Om samfundet tar i bruk denna nya mall för efterkalkyl, ska över- och underskott från tidigare år, den finansiella ställningen i föregående räkenskapsperiods balansräkning samt justeringsberäkningar i bokslutets siffror överföras manuellt till denna nya kalkyl. </t>
  </si>
  <si>
    <t>Beaktande av efterkalkylens över- och underskott i hyrorna</t>
  </si>
  <si>
    <t>Över- eller underskottet i efterkalkylen minus de medel som samlats in för avsättning ska beaktas i följande års hyresbestämning. Över- eller underskottet kan beaktas under en period på 3–5 år, så att hyrorna utvecklas i en jämn takt.</t>
  </si>
  <si>
    <t>Uthyrning i andra hand</t>
  </si>
  <si>
    <t>Om hyreshusets ägare (t.ex. kommunen) har hyrt ut objektet eller bostäderna till ett annat samfund (t.ex. ett omsorgsföretag) som hyr ut bostäderna i andra hand till de boende, ska hyreshusets ägare göra upp en efterkalkyl så att av den framgår den hyra som den boende betalat och alla kostnader som täckts med den. Efterkalkylen ska alltså upprättas baserat på både hyreshusets ägares och den primära hyresgästens bokföring. Det är bra om ägaren och den primära hyresgästen i avtalet kommer överens om när de uppgifter som behövs för efterkalkylen ska lämnas in. Självkostnadsprincipen gäller hyra som både ägaren och den primära hyresgästen tar ut av de boende.</t>
  </si>
  <si>
    <t xml:space="preserve">Avfallshantering                </t>
  </si>
  <si>
    <t xml:space="preserve">Avfallshanteringskostnaderna består av uppburna avgifter för avfallstransport och -hantering, hyror för avfallskärl, avfallspressar, lastpallar etc. samt kostnader för tvätt, service etc. av ovan nämnda utrustning. Köpta tjänster bör konkurrensutsättas med några års mellanrum. </t>
  </si>
  <si>
    <t xml:space="preserve">Fastighetsskatt                                                                          </t>
  </si>
  <si>
    <t xml:space="preserve">Fastighetsskatten fastställs av kommunfullmäktige. Den är en procentsats av föregående års beskattningsvärde på fastigheten. Om detta föreskrivs i lagen om värdering av tillgångar vid beskattningen. Uppgifter om fastighetsskatteprocenten i olika kommuner finns på Skatteförvaltningens webbplats. </t>
  </si>
  <si>
    <t>Konkurrensutsättning</t>
  </si>
  <si>
    <t>Hyreshusets ägare ska oberoende av leverantör konkurrensutsätta de i fråga om värdena mest betydande disponent-, förvaltnings-, skötsel- och övriga fastighetsskötseltjänsterna samt underhållsarbetena för vars täckande hyra tas ut eller enligt planerna ska tas ut. Om upphandlingens värde utan mervärdesskatt överstiger det nationella tröskelvärde som föreskrivs i 15 § 1 punkten i lagen om offentlig upphandling (348/2007) ska den konkurrensutsättas, om inte något annat följer av tvingande brådskande skäl eller av någon annan lag. En upphandling får inte delas upp eller beräknas med exceptionella metoder i syfte att undgå tillämpning av lagen.</t>
  </si>
  <si>
    <t>Bokföring</t>
  </si>
  <si>
    <t xml:space="preserve">ARA-bestämmelserna förutsätter i praktiken objektspecifik bokföring enligt kostnadsställen. Även balansräkningens siffror, t.ex. låneamorteringar och aktiverade kostnader, bör redovisas per objekt även i bokföringen. </t>
  </si>
  <si>
    <t>Objekt</t>
  </si>
  <si>
    <t xml:space="preserve">Objektet kan bestå av flera olika byggnader (hus). </t>
  </si>
  <si>
    <t>Objektspecifika efterkalkyler</t>
  </si>
  <si>
    <t>Enligt samförvaltningslagen ska hyresbestämningskalkyler årligen upprättas per hyresbestämningsenhet presenteras för de boende. Samtidigt presenteras också efterkalkylerna. ARA rekommenderar att efterkalkylerna görs upp på motsvarande sätt som hyresbestämningskalkylerna. Om hyresbestämningskalkylerna har gjorts upp per hyresbestämningsenhet är det bra att också göra upp efterkalkylerna per hyresbestämningsenhet. Om det inte finns några hyresbestämningsenheter, fastställs hyrorna i regel separat för varje objekt.</t>
  </si>
  <si>
    <t>Total återstod</t>
  </si>
  <si>
    <t xml:space="preserve">Den totala återstoden av verksamhet som omfattas av självkostnadsprincipen, som finansierats med extern finansiering och där hyran bestäms fritt. </t>
  </si>
  <si>
    <t>Skillnaden mellan den totala återstoden och den finansiella ställningen i balansräkningen (samfundets kumulativa saldo). Om differensen inte är 0 €, kontrollera att alla händelser som påverkar finansieringen beaktats i efterkalkylen. Titta speciellt på om aktiveringar, amorteringar och lyft av lån, förändringar i eget kapital stämmer överens och om intäkter och kostnader som hör till samfundets övriga hyresverksamhet och övriga verksamhet tagits med i kalkylen.</t>
  </si>
  <si>
    <t>Räntekostnader och övriga finansiella kostnader</t>
  </si>
  <si>
    <t xml:space="preserve">Räntekostnader som uppkommit av lån för byggande eller ombyggnad av ett objekt och andra finansieringskostnader (i efterkalkylen t.ex. realiserade förluster från placeringar). I hyresbestämningskalkylen grundar sig räntekostnaderna på bankens/Statskontorets förhandsmeddelanden om följande års räntor på lånen. </t>
  </si>
  <si>
    <t>Ränte- och övriga finansiella intäkter som inte kan inräknas i någon av de ovan nämnda punkterna. Dessa är t.ex. dröjsmålsränteintäkter vid debiteringen av hyror och överlåtelsevinster från finansiella värdepapper.</t>
  </si>
  <si>
    <t>Räntekostnader för lån för byggande och ombyggnad av objektet.</t>
  </si>
  <si>
    <t xml:space="preserve">Kostnader totalt efter utjämningen av hyrorna. </t>
  </si>
  <si>
    <t xml:space="preserve">Drift och underhåll                       </t>
  </si>
  <si>
    <t xml:space="preserve">Kostnader för drift- och underhållstjänster som grundar sig på avtal som ingåtts med externa bolag eller på fakturering. Köpta tjänster som till värdet är märkbara ska konkurrensutsättas i enlighet med 13 b § i räntestödslagen/7 b § i aravabegränsningslagen. Drifts- och underhållskostnader är bl.a. kostnader som betalats till fastighetsskötselfirmor, hiss- och antenn samt kostnader för kabeltelevisions-, larmcentralsservice, bevakning, rengöring och justering av ventilationen, underhåll av sotnings-, vatten- och avloppssystem. </t>
  </si>
  <si>
    <t>Drift och underhåll, egen personal</t>
  </si>
  <si>
    <t>Drift- och underhållsuppgifterna kan också skötas med egen personal, varvid kostnaderna utgörs av lönekostnader och sociala kostnader och läggs fram under punkten Personalkostnader (inkl. lönebikostnader).</t>
  </si>
  <si>
    <t>Objekt som omfattas av användnings- och överlåtelsebegränsningar</t>
  </si>
  <si>
    <t xml:space="preserve">Objekt som är underställda bruks- och överlåtelsebegränsningar och när de befrias från t.ex. hyresbestämningsbegränsningar kan kontrolleras via e-tjänsten på ARAs webbsida (www.ara.fi/sv &gt; E-tjänst &gt; ARAs e-tjänst). En kort tabell över de olika begränsningarna ("Användnings- och överlåtelsebegränsningar för lån med statligt stöd") finns på ARAs webbplats www.ara.fi &gt; ARA-bostadsbestånd &gt; Användnings- och överlåtelsebegränsningar. </t>
  </si>
  <si>
    <t>Nyttjandegrad %</t>
  </si>
  <si>
    <t>Bostädernas ekonomiska nyttjandegrad (%) beräknas genom att de faktiska hyres- och vattenavgiftsintäkterna divideras med de potentiella hyres- och vattenavgiftsintäkterna för de hyresbostäder som kan hyras ut. En budgeterad avsättning för tomgång beaktas inte vid beräkningen av nyttjandegraden. Bostäder som står tomma på grund av en grundlig renovering räknas inte.</t>
  </si>
  <si>
    <t>Bestämmelse i lagen</t>
  </si>
  <si>
    <t xml:space="preserve">Lyft av lån för finansiering av investeringar under räkenskapsperioden  </t>
  </si>
  <si>
    <t>Lyft av räntestödslån och andra lån för finansiering av ombyggnads- och nybyggnadsobjekt samt upphandlingar och stora reparationer. Lyft av lån för annan hyresverksamhet (fri hyresbestämning) och för övrig verksamhet läggs fram i kalkylen under intäkter från övrig hyresverksamhet och från övrig verksamhet. Det är bra att specificera lyft av lån för byggande av nya objekt på olika konton än ombyggnadslån.</t>
  </si>
  <si>
    <t>Grunderna för upprättandet av kalkylen</t>
  </si>
  <si>
    <t>Efterkalkylen är en prestationsbaserad penningflödeskalkyl som vid bokslutstidpunkten upprättats över hyresintäkter och de utgifter som ska täckas med dem.  Siffrorna i efterkalkylen för hela samfundet tas från bokslutets siffror över utfallet. Siffrorna för kalkylerna enligt objekt och utjämningsgrupper tas från resultaträkningarna och balansräkningarna per kostnadsställe. En del av de kostnader som presenteras i balansräkningen, t.ex. aktiverade kostnader och lån, bör bokföras per kostnadsställe. Efterkalkylen för hela samfundet stäms av i bokslutet mot den finansiella ställningen i balansräkningen.</t>
  </si>
  <si>
    <t>Skydd av kalkyl och låsning av celler</t>
  </si>
  <si>
    <t xml:space="preserve">De färglagda cellerna i kalkylen är i regel låsta och hela arbetsboken är skyddad med lösenord. För att redigera kalkylen kan skyddet tas bort med lösenordet "ara" (kontrollera &gt; ta bort tabellskydd).  Låsta celler kan frigöras så här: Start &gt; formatera &gt; lås cellen. </t>
  </si>
  <si>
    <t>Hyresfordringar och betalningar som bokförs som kreditförluster av hyresfordringar som bokförts som kreditförluster. Hyresfordringen kan bokföras som kostnad då fordringen inte har betalats trots inkasseringsförsök. Bokförings- och skattelagarna förutsätter att grunderna för bokföring som kreditförlust dokumenterats i samband med att fordringen bokförts som kostnad.</t>
  </si>
  <si>
    <t>Överlåtelseförluster av finansiella värdepapper</t>
  </si>
  <si>
    <t xml:space="preserve">Upptas bland räntekostnader och övriga finansiella kostnader. </t>
  </si>
  <si>
    <t>Överlåtelsevinster och -förluster av finansiella värdepapper</t>
  </si>
  <si>
    <t xml:space="preserve">Överlåtelsevinster från placeringar redovisas i efterkalkylen under finansieringshyran under ränteintäkter och andra finansiella intäkter och överlåtelseförluster under övriga ränte- och finansieringskostnader. </t>
  </si>
  <si>
    <t>Överlåtelsevinster av finansiella värdepapper</t>
  </si>
  <si>
    <t xml:space="preserve">Upptas bland räntekostnader och övriga finansiella intäkter. </t>
  </si>
  <si>
    <t xml:space="preserve">Amorteringar av lån för byggande eller ombyggnad av ett objekt. Om objektet har ett bullet-lån läggs amorteringarna av lånet fram i hyresbestämnings- och efterkalkylen endast som kostnader för det år då lånet förfaller. </t>
  </si>
  <si>
    <t xml:space="preserve">Kortfristigt främmande kapital totalt i balansräkningen. </t>
  </si>
  <si>
    <t xml:space="preserve">Uppvärmning                   </t>
  </si>
  <si>
    <t xml:space="preserve">I hus som ingår i fjärrvärmenätet innefattar uppvärmningskostnaderna en grundavgift och en energiavgift. I fastigheter vars uppvärmning sköts med egen värmecentral består uppvärmningskostnaderna av anskaffningspriset t.ex. för bränslet som används, som olja, samt mängden förbrukad energi. Ungefär 40 % av uppvärmningskostnaderna går åt till att värma upp vatten. </t>
  </si>
  <si>
    <t>Skötselvederlag som ska betalas till Fastighets Ab/Bostads Ab</t>
  </si>
  <si>
    <t xml:space="preserve">Skötselvederlag som ska betalas till ömsesidiga fastighetsaktiebolag och bostadsaktiebolag i samfundets ägo. Skötselvederlagen anges i sin helhet under denna punkt och kostnaderna behöver inte specificeras i fastighets-/bostadsaktiebolagets bokföring. </t>
  </si>
  <si>
    <t>Hyror för övriga lokaler (t.ex. finansierade av Ray)</t>
  </si>
  <si>
    <t xml:space="preserve">Andra än hyror för bostadslägenheter (t.ex. servicelokaler som finansieras av Ray) bör höjas så att de inte hamnar efter den gängse hyresnivån för motsvarande lokaler i området. Hyresintäkterna från sagda lokaler ska kunna täcka kostnaderna för finansiering och underhåll och skötsel av dessa lokaler. </t>
  </si>
  <si>
    <t>Amorteringar och lyft av lån för övrig hyresverksamhet</t>
  </si>
  <si>
    <t xml:space="preserve">I kostnaderna för objekt som omfattas av självkostnadsprincipen upptas inte amortering av lån för övrig hyresverksamhet, till exempel objekt inom fri hyresbestämning, utan de presenteras i nedre kanten av kalkylen i "övrig hyresverksamhet". </t>
  </si>
  <si>
    <t>Övriga skötselkostnader</t>
  </si>
  <si>
    <t xml:space="preserve">Kostnader för underhåll och skötsel av fastigheten som inte kan inkluderas i någon av punkterna ovan (t.ex. utbetalt skadestånd). Hyrorna får dock inte inbegripa kostnader som orsakats av lagstridig verksamhet, som t.ex. skadestånd som beordrats till följd av olaglig uppsägning. Personal- och förvaltningskostnader anges på de rader som reserverats för dem. </t>
  </si>
  <si>
    <t xml:space="preserve">Räkenskapsperiodens övriga fastighetsintäkter som inte kan inkluderas i någon av ovanstående punkter. </t>
  </si>
  <si>
    <t>Övriga ränte- och finansieringskostnader</t>
  </si>
  <si>
    <t>Eventuella övriga ränte- eller finansieringskostnader. Exempelvis dröjsmålsräntor, kostnader för lyft och skötsel av lån samt borgenskostnader. Räntor som föranleds av fördröjd betalning av skatter är inte avdragsgilla i beskattningen, och därför är det bra att bokföra dem separat från andra dröjsmålsräntor.</t>
  </si>
  <si>
    <t>Övriga bruksersättningar som förverkligats under räkenskapsperioden. Bruksersättningar är bl.a. avgifter för användning av bastu och tvättstuga. Intäkter i form av bruksersättningar ska motsvara de kostnader som de förorsakar. Ingen särskild ersättning tas ut av de boende för källar- och vindsförråd, om de ursprungligen byggdes för alla lägenheter.</t>
  </si>
  <si>
    <t>Övriga händelser som påverkar finansieringen</t>
  </si>
  <si>
    <t>Övriga finansiella transaktioner i balansräkningen som inte påverkar över- eller underskottet i hyresverksamheten enligt självkostnadsprincipen eller den övriga verksamheten, t.ex. hyresgarantier. Specificera händelser som visas i den här punkten under punkten för mer information.</t>
  </si>
  <si>
    <t>Övriga finansiella transaktioner i balansräkningen som inte påverkar över- eller underskott i hyresverksamheten eller den övriga verksamheten, t.ex. hyresgarantier. Specificera händelser som visas i den här punkten under punkten för mer information.</t>
  </si>
  <si>
    <t xml:space="preserve">Självkostnadshyror </t>
  </si>
  <si>
    <t xml:space="preserve">Hyra som omfattas av självkostnadsprincipen och som tas ut av de boende. Detta gäller den objektspecifika hyresbestämningskalkylen. I hyran ingår inte kostnader för investering i nya objekt.  Utjämningsgruppens och samfundets självkostnadshyra är den genomsnittliga hyran. </t>
  </si>
  <si>
    <t xml:space="preserve">Återstoder från verksamhet som omfattas av hyresverksamhet enligt självkostnadsprincipen sedan bolaget grundades. </t>
  </si>
  <si>
    <t>I kalkylen presenteras i regel kostnader som täckts med extern finansiering, såsom kostnader som hänför sig till nya objekt som ska byggas och lån som lyfts för att bygga dem. Investeringarna påverkar inte de boendes hyror. 
Samfundets/objektets övriga verksamhet och fritt finansierade hyresverksamhet kan stöda hyresverksamhet enligt självkostnadsprincipen bland annat genom att finansiera investeringar i hyresverksamhet enligt självkostnadsprincipen. Mer information i punkten Finansiering från samfundets/objektets övriga verksamhet för investeringar i självkostnadsverksamhet (+)</t>
  </si>
  <si>
    <t>För den självfinansieringsandel som godkänns till objektets anskaffningsvärde i ARAs lånebeslut kan en årlig ränta beräknas som inkluderas i hyrorna. Räntan på självfinansieringsandelen _x0002_ är högst 4 % för objekt som finansierats med aravalån samt för objekt med räntestödslån som godkänts 30.6.2018 eller tidigare. I räntestödsbelånade objekt som godkänts 1.7.2018 eller senare är räntan på självfinansieringsandelen högst 6 %. Självfinansieringsandelen kan vara aktiekapital eller en fondbetalning som aktiens ägare ger bolaget. Självfinansieringsandelen kan också täckas genom lån som beviljats av ägaren eller annan part eller genom ett banklån som tagits av bolaget. Om självfinansieringsandelen täcks med lån som beviljats av ägaren eller en annan part, får en årlig ränta i enlighet med högst det maximibelopp som föreskrivits i räntestöds- eller aravaförordningen betalas för lånet. Om lånet ska amorteras, får det sammanlagda beloppet av lånets årliga ränta och amorteringar beräknat utifrån självfinansieringsandelen som godkänts för objektet inte överstiga maximibeloppet (4 %) på den ränta som föreskrivs i förordningen.</t>
  </si>
  <si>
    <t xml:space="preserve">Självfinansieringsandelens ränta, objekt som finansierats 1.7.2018 eller senare </t>
  </si>
  <si>
    <t xml:space="preserve"> För den självfinansieringsandel som godkänns till objektets anskaffningsvärde i ARAs lånebeslut kan en årlig ränta beräknas som inkluderas i hyrorna. Om självfinansieringsandelen för byggande av objektet (anskaffning, ombyggnad) inte täckts med lån kan det för objekt som finansierats 1.7.2018 eller därefter börja ackumuleras kassamedel för bolaget från skillnaden mellan självfinansieringsandelens ränta och maximibeloppen för den godkända avkastningens betalning. I räntestödslån som godkänts 1.7.2018 eller senare är räntan för självfinansieringsandelen högst 6 %, men enligt bestämmelserna om betalning av avkastning är den godkända avkastningen som ska betalas fortfarande 4 %. Om räntan för självfinansieringsandelen tas ut i hyror enligt maximibeloppet och medel som insamlas som ränta för självfinansieringsandelen utbetalas från bolaget som avkastning, förblir skillnaden mellan maximibeloppen (2 %) för självfinansieringsandelen och betalningen av avkastningen som överskott i bolaget. Detta överskott behöver inte återföras till de boendes hyror, utan kan användas för att täcka självfinansieringsandelarna av nya räntestödslån (t.ex. nybyggda objekt). Det ackumulerade överskottet lämnas kvar som överskott i finansieringshyran i form av ”öronmärkta” medel. Samfundet ska föra separat bokföring över detta överskott så att samfundet kan verifiera varifrån medel som används till självfinansieringsandelen har ackumulerats vid t.ex. ansökan om ett räntestödslån för byggnad av ett nytt objekt. </t>
  </si>
  <si>
    <t>Dividend eller återbäring av eget kapital</t>
  </si>
  <si>
    <t>Se punkten "Betalning av avkastning till ägaren" i anvisningen.</t>
  </si>
  <si>
    <t>Serviceavgifter</t>
  </si>
  <si>
    <t xml:space="preserve">Uthyrning av bostäder och serviceverksamhet ska hållas åtskilda både i hyresbestämningen och i bokföringen. De självkostnadshyror som tas ut av de boende får inte användas för att täcka kostnader för omsorgs-, vård-, måltids- o.d. tjänster som erbjuds de boende, utan kostnaderna för dessa ska täckas med separata serviceavgifter. Serviceavgifterna presenteras i hyresbestämningskalkylen under punkten "samfundets övriga verksamhet". </t>
  </si>
  <si>
    <t>Avskrivningar</t>
  </si>
  <si>
    <t>I efterkalkylen beaktas den faktiska penningrörelsen, inte t.ex. bokföringsmässiga poster såsom bostadshusreserveringar eller avskrivningar.</t>
  </si>
  <si>
    <t>Intäkter från finansieringshyror</t>
  </si>
  <si>
    <t>Finansieringsvederlag till Fastighets Ab/Bostads Ab</t>
  </si>
  <si>
    <t xml:space="preserve">Finansieringsvederlag som betalats till ömsesidiga fastighetsaktiebolag och bostadsaktiebolag i samfundets ägo. De betalda finansieringsvederlagen anges i sin helhet under denna punkt och kostnaderna behöver inte specificeras i fastighets-/bostadsaktiebolagets bokföring. </t>
  </si>
  <si>
    <t>Redovisning av objekt under byggnad och objekt som färdigställs i efterkalkylen.</t>
  </si>
  <si>
    <t xml:space="preserve">Värdena i balansräkningen för objekt under byggnad/färdigställda objekt presenteras i efterkalkylen i regel som förändring i bestående aktiva (tillägg: mark- och vattenområden, byggnader osv.). Om objektet byggs som ett separat bostadsaktiebolag och objektet inte hör till moderbolaget, kan objektets siffror inte beaktas i moderbolagets bokslut och efterkalkyl. Om objektet sammanslås med moderbolaget under året, ska samfundet upprätta två olika efterkalkyler, ett för objektet före fusionen med moderbolaget och ett för händelserna efter fusionen. Man kan vid behov presentera en sammanställning av kalkylerna för de boende. </t>
  </si>
  <si>
    <t>Låsning av fönsterrutor (rubrikerna följer med när man rullar i tabellen)</t>
  </si>
  <si>
    <t xml:space="preserve">Rutorna kan låsas så att namnet på samfundet eller objektet följer med nedåt och i sidled. Rutor kan låsas så här, t.ex. i ruta B4: Visa &gt; Lås fönsterrutor. När man vill låsa upp rutorna görs även det i ruta B4: Visa&gt; Lås fönsterrutor &gt; Lås upp fönsterrutor.  </t>
  </si>
  <si>
    <t>Låneamorteringar som görs under den räkenskapsperiod som följer efter bokslutet.</t>
  </si>
  <si>
    <t>Över-/underskott totalt (+/-) som ska beaktas i följande års hyror</t>
  </si>
  <si>
    <t xml:space="preserve">Över- eller underskott som ska beaktas i följande års hyror. Det belopp som ska beaktas i hyrorna under räkenskapsperioden dragits av från/lagts till i över- eller underskottet från tidigare räkenskapsperioder. Över- eller underskottet fås från efterkalkylen. Ett överskott sänker hyrorna och ett underskott höjer dem. Enligt ARAs rekommendationer ska över- och underskottet i skötsel- och finansieringshyrorna beaktas i de boendes kommande hyror enligt självkostnadsprincipen under en tidsperiod på cirka 3–5 år. Medel som samlats in för avsättningar överförs inte till de boendes hyror för att sänka eller höja dem, utan de överförs till kommande år och minskar när de används för det ändamål för vilket de har samlats in.  </t>
  </si>
  <si>
    <t>Städning med egen personal</t>
  </si>
  <si>
    <t>Städningen kan också skötas med egen personal, varvid kostnaderna utgörs av lönekostnader och sociala kostnader och läggs fram under punkten Personalkostnader (inkl. lönebikostnader).</t>
  </si>
  <si>
    <t xml:space="preserve">Städning                                                             </t>
  </si>
  <si>
    <t>Kostnader för städtjänster som grundar sig på avtal som ingåtts med externa bolag eller på fakturering. Köpta tjänster som till värdet är märkbara ska konkurrensutsättas i enlighet med 13 b § i räntestödslagen/7 b § i aravabegränsningslagen.</t>
  </si>
  <si>
    <t>Placeringar</t>
  </si>
  <si>
    <t xml:space="preserve">Placeringarna ingår i de aktiverade kostnaderna (förändringen i bestående aktiva mellan två räkenskapsperioder) och tas därför inte upp separat. Se Överlåtelsevinster och -förluster. </t>
  </si>
  <si>
    <t xml:space="preserve">El och gas        </t>
  </si>
  <si>
    <t xml:space="preserve">Elkostnaderna består av eltariffen samt energiavgifter som baseras på mätning av förbrukningen av el och gas som levererats av energibolag, mätarhyror o. dyl. avgifter. Elförbrukningen följs upp och jämförs med föregående år. Den köpta elen ska konkurrensutsättas med några års mellanrum. </t>
  </si>
  <si>
    <t>För att underlätta upprättandet av efterkalkylerna har ARA gjort upp kontrollberäkningar för att stämma av resultaträkningens siffror och balansräkningens poster mot efterkalkylen. 
Syftet med kontrollanalysen är att visa om siffrorna i resultaträkningen och balansräkningen är korrekta. Resultaträkningens siffror matas in direkt från hela samfundets bokslutsuppgifter och objektspecifika siffror från objektens resultaträkningar. Balansräkningens siffror utgörs av förändringar som skett mellan två olika räkenskapsperioder (t.ex. aktiveringar = förändring i bestående aktiva mellan två räkenskapsperioder). Balansräkningens siffror över rörliga aktiva och kortfristiga skulder (med undantag av amorteringar på kortfristiga lån) presenteras inte i något annat sammanhang i kalkylen, med undantag för balansräkningens finansiella ställning.  
Förändringar i eget kapital och andra poster i balansräkningen ska också läggas fram i efterkalkylen. Sådana är till exempel utbetalning av dividend, ändring i fonder för inbetalt fritt eget kapital eller långfristiga hyresgarantier. För kontrollkalkylerna har inte alla scheman gjorts upp färdigt för avstämning av dessa ändringar. Scheman ska utarbetas från fall till fall.</t>
  </si>
  <si>
    <t>Utjämningsgrunder</t>
  </si>
  <si>
    <t xml:space="preserve">Utjämningen kan till exempel göras enligt arean eller genom att poängsätta objekten utifrån bruksvärdet (ARAs rekommendation), varvid t.ex. husets, ålder, läge och kvalitetsnivå beaktas vid utjämningen. Med hjälp av bruksvärdet kan huset värderas i förhållande till andra hus i samma utjämningsgrupp. Bruksvärdet kan ändras t.ex. genom en renovering som höjer kvalitetsnivån. För utjämning av kostnader enligt bruksvärdet finns en modellräknare (på finska) på ARA:s webbplats www.ara.fi &gt; Etusivu &gt; ARA-asuntokanta &gt; Laskurit ja työkalut &gt; Tasausmalli. Räknaren beräknar ett poängvärde för varje objekt, objektets andel i procent av kostnaderna samt objektets andel av de gemensamma kostnaderna. Utjämningsgrunderna behandlas i boendeorgan och grunderna ska förbli desamma varje år. </t>
  </si>
  <si>
    <t>Utjämningsgrupp</t>
  </si>
  <si>
    <t>Balansräkningens finansiella ställning +/-</t>
  </si>
  <si>
    <t>Hela samfundets kumulativa finansieringsöver-/underskott (ackumulerat sedan samfundet grundades).</t>
  </si>
  <si>
    <t xml:space="preserve">Siffror i den finansiella ställningen i den föregående räkenskapsperiods balansräkning, som är återstoder från skötsel- och finansieringsutgifter, avsättningar etc. överförs från föregående räkenskapsperiods efterkalkyl till räkenskapsperiodens efterkalkyl. Om den finansiella ställningen i föregående räkenskapsperiods balansräkning inte är känd, ska den beräknas på motsvarande sätt som den finansiella ställningen i räkenskapsperiodens balansräkning. I efterkalkylen ska över-/underskottet för föregående räkenskapsperiod stämma överens med den finansiella ställningen i föregående räkenskapsperiods balansräkning (det kumulativa över-/underskottet). </t>
  </si>
  <si>
    <t>Aktiverade i balansräkningen, övrig (hyres-)verksamhet</t>
  </si>
  <si>
    <t xml:space="preserve">Investeringar i övrig hyresverksamhet och övrig verksamhet läggs fram i kalkylen bland övrig hyresverksamhet och övrig verksamhet. </t>
  </si>
  <si>
    <t xml:space="preserve">Kostnader som aktiveras i balansräkningen under räkenskapsperioden, nya objekt och ombyggnad </t>
  </si>
  <si>
    <t>Kostnader för byggande och ombyggnad av nya objekt samt understöd för dessa under räkenskapsperioden inklusive räntor och andra poster under byggnadstiden.</t>
  </si>
  <si>
    <t>Lokaler som ARA inte har godkänt för belåning</t>
  </si>
  <si>
    <t xml:space="preserve">Självkostnadshyran kan inte tas ut för kostnader för sådana lokaler som ARA inte har godkänt i sitt beslut för att beviljas lån. </t>
  </si>
  <si>
    <t>Räkenskapsperiodens totala överskott</t>
  </si>
  <si>
    <t xml:space="preserve">Återstoden av självkostnadsuthyrningen, annan uthyrning och övrig verksamhet samt andra händelser som påverkar finansieringen under räkenskapsperioden. </t>
  </si>
  <si>
    <t>Räkenskapsperiodens över-/underskott</t>
  </si>
  <si>
    <t xml:space="preserve">Differensen mellan räkenskapsperiodens intäkter och kostnader. </t>
  </si>
  <si>
    <t>Efterkalkylen ska upprättas i samband med upprättandet av bokslutet, eftersom den är en del av det officiella bokslutet. Efterkalkylen bifogas inte samfundets officiella bokslut. Efterkalkylen förvaras tillsammans med bokslutsuppgifterna under motsvarande förvaringstid.</t>
  </si>
  <si>
    <t>Stödklasser</t>
  </si>
  <si>
    <t xml:space="preserve">Stödklasserna för investeringsunderstödsobjekt för grupper med särskilda behov presenteras på ARAs webbplats www.ara.fi &gt; Lån och bidrag &gt; Investeringsunderstöd för specialgrupper, i anvisningen Understöd för förbättring av bostadsförhållandena för grupper med särskilda behov. I ARAs understödsbeslut anges till vilken stödklass bostäderna hör. </t>
  </si>
  <si>
    <t xml:space="preserve">Betalning av avkastning till ägaren </t>
  </si>
  <si>
    <t>Sammanslutningen får inte betala annat än skälig avkastning till sin ägare på de medel som ägaren placerat i samfundet (t.ex. aktiekapital). En skälig avkastning är högst 4 % av samfundets beräkningsgrund. ARA fastställer beräkningsgrunden för avkastningen och beloppet för den godtagbara avkastningen på basis av samfundens årsuppgifter (bokslutsuppgifter). Beräkningsgrunden för avkastningen på de medel som ägaren av samfundet har placerat är de medel som placerats i samfundet i form av pengar eller annan egendom som behövs för samfundets verksamhet och som ägaren de facto själv har placerat som aktiekapital, andelskapital eller som en annan post som kan jämställas med dessa. Samfundet ska på egen hand utreda och vid behov visa att de medel som den läser in i beräkningsgrunden är investerade av ägaren.
I efterkalkylen antecknas "Dividend eller kapitalåterbäring".</t>
  </si>
  <si>
    <t>Tomma bostäder</t>
  </si>
  <si>
    <t xml:space="preserve">I efterkalkylen presenteras hyresintäkterna på basis av de realiserade intäkterna. Tomgång presenteras således inte i efterkalkylen. </t>
  </si>
  <si>
    <t xml:space="preserve">Underhåll av utomhusområden                                                                                       </t>
  </si>
  <si>
    <t>Kostnader för underhåll av utomhusområden som grundar sig på ett avtal som ingåtts med utomstående företag eller på fakturering. Köpta tjänster som till värdet är märkbara ska konkurrensutsättas i enlighet med 13 b § i räntestödslagen/7 b § i aravabegränsningslagen. Kostnader för skötsel av utomhusområden är bl.a. kostnader som uppkommit för fastighetsskötselföretaget för renhållning av utomhusområden, skötsel av grönområden och planteringar, snöskottning, halkbekämpning, medel för växtskydd och insektsbekämpning eller andra förnödenheter (sand, mylla, frön, plantor, gödsel etc.) samt hyrning av redskap och anordningar som behövs för skötseln av utomhusområden.</t>
  </si>
  <si>
    <t>Underhåll av utomhusområden som utförs av de boende</t>
  </si>
  <si>
    <t>De boende kan om de så önskar också delta i skötseln av utomhusområdena, varvid tillbörliga försäkringspremier kan beaktas som kostnad.</t>
  </si>
  <si>
    <t>Kostnader för nya objekt som ska byggas</t>
  </si>
  <si>
    <t>Planerings- och utvecklingskostnader för nya objekt får inte inkluderas i de hyror som tas ut av de boende, utan de ingår i byggkostnaderna för det nya objektet. Sådana planerings- och utvecklingskostnader som inte leder till att ett nytt objekt byggs får inte täckas med hyror, utan de är på byggherrens ansvar.</t>
  </si>
  <si>
    <t xml:space="preserve">Skadeförsäkringar                                       </t>
  </si>
  <si>
    <t xml:space="preserve">Försäkringar som fastighetens ägare har tecknat som skydd för fastigheten och därtill hörande egendom. Fastighetsägaren ansöker om och får skadestånd enligt försäkringen. Gäller inte försäkringar av de boendes lösöre. Försäkringskostnaderna omfattar bland annat följande centrala försäkringspremier: fullvärdesförsäkring för fastigheten, fastighetsförsäkring, brandförsäkring, vattenskadeförsäkring, inbrottsförsäkring, stöldförsäkring, utrustningsförsäkring, glasförsäkring, lösöresförsäkring, talkoförsäkring, ansvarsförsäkring för styrelsen och disponenten. Försäkringsavtalen ska konkurrensutsättas med några års mellanrum. </t>
  </si>
  <si>
    <t>Rörliga aktiva</t>
  </si>
  <si>
    <t>Balansräkningens rörliga aktiva kassa- och banktillgodohavanden, finansiella värdepapper och kort- och långfristiga fordringar osv. totalt.</t>
  </si>
  <si>
    <t xml:space="preserve">I efterkalkylen anges hur mycket medel som samlats in i hyran för avsättningar (Obs! Tomma bostäder ger inga medel för avsättningar). Om det i hyresbestämningskalkylen inte har föreslagits att medel ska samlas in för avsättningar, kan de inte heller tas upp i efterkalkylen. Avsättningens belopp ska grunda sig på faktiska kostnader som förfaller till betalning (t.ex. PTS-planer). Man kan förbereda sig för reparationer som verkställs inom en viss tidsram och som skulle höja hyrorna orimligt om de finansierades på en gång. Dessa åtgärder är omfattande större reparationer eller ombyggnader som berör hela fastigheten. Genom att avsätta medel för utgifterna kan man påverka utvecklingen av hyrorna så att reparationen eller ombyggnaden inte orsakar någon betydande höjning av hyran. De tillåtna maximibeloppen för avsättningar presenteras separat. </t>
  </si>
  <si>
    <t xml:space="preserve">Tillåtna maximibelopp för avsättningar </t>
  </si>
  <si>
    <t>Medel som samlats in som avsättning och deras användning</t>
  </si>
  <si>
    <t>Medel som samlats in som avsättningar ska hållas åtskilda från andra penningmedel och de får inte varaktigt användas för andra ändamål. Medel som samlats in för avsättningar och deras årliga användning ska kunna styrkas och penningbelopp som motsvarar avsättningarna ska faktiskt finnas i bolagets finansieringskapital i balansräkningen. De insamlade medlen kan tillfälligt användas för finansiering under byggtiden när nya ARA-hyresbostäder byggs. Medel som insamlats genom de boendes hyror får emellertid inte användas för att bestående täcka en nyproduktion eller finansiering av anskaffningar. Medel som lånats ur avsättningarna ska återställas till det ursprungliga ändamålet genast när räntestödslånet har lyfts och självfinansieringsdelen har täckts.</t>
  </si>
  <si>
    <t>Beskattningsbar inkomst</t>
  </si>
  <si>
    <t xml:space="preserve">Beskattningsbar inkomst kan uppkomma vid avsättning för kommande ombyggnads-, underhålls- och skötselkostnader. Om samfundet har skattepliktig inkomst av ovan nämnda orsaker kan samfundet göra en bostadshusreservering för motsvarande belopp inom ramen för bestämmelserna om maximibelopp som anges i lagen om bostadshusreservering. Skattepliktig inkomst kan också uppkomma i situationer där samfundets årliga amorteringar av lån som tagits för att finansiera fastighetens anskaffningsutgifter och ombyggnad är större än de maximala avskrivningarna för byggnader, maskiner och anordningar bland bestående aktiva som godkänns i beskattningen (4 % på utgiftsresten för byggnader och 25 % på utgiftsresten för maskiner och möbler). </t>
  </si>
  <si>
    <t xml:space="preserve">Vatten och avloppsvatten                                                    </t>
  </si>
  <si>
    <t xml:space="preserve">Kostnaderna för vatten- och avloppsvatten består av den kommunala tariffen samt bruksvattenavgifter som baseras på mätning av förbrukningen, avloppsvattenavgifter och mätarhyror o. dyl. tillägg. </t>
  </si>
  <si>
    <t>Vattenavgifter</t>
  </si>
  <si>
    <t xml:space="preserve">Den bruksersättning som tas ut i form av vattenavgifter ska motsvara kostnaderna för vattnet. Förutom de vatten- och avloppskostnader som vattenverket fakturerar ska man även beakta kostnaderna för uppvärmningen av vattnet, vilka är ca 40 % av uppvärmningskostnaderna. </t>
  </si>
  <si>
    <t>Över- och underskott enligt efterkalkylen för 2016</t>
  </si>
  <si>
    <t xml:space="preserve">I efterkalkylen anges finansieringsöverskottet och -underskottet för föregående räkenskapsperiod enligt den finansiella ställningen i balansräkningen. Överskotten för 2016 kan undantagsvis överföras direkt till medel som samlats i avsättningar. Om samfundet har uppvisat ett underskott ska det redovisas som ackumulerat i skötsel- eller finansieringskostnaderna. </t>
  </si>
  <si>
    <t>Höjning av hyran i hyresavtalet</t>
  </si>
  <si>
    <t xml:space="preserve">Hyrorna höjs också enligt självkostnadsprincipen på samma sätt som kalkylerna för hyresbestämningen görs upp. </t>
  </si>
  <si>
    <t>Brev om höjning av hyran</t>
  </si>
  <si>
    <t xml:space="preserve">De boende ska underrättas om en hyreshöjning två månader innan den nya hyran träder i kraft. </t>
  </si>
  <si>
    <t xml:space="preserve">Hyresutjämning (+/-) </t>
  </si>
  <si>
    <t>Utjämningen anges i kalkylerna per objekt/hyresbestämningsenhet, om samfundet har tagit i bruk utjämning av hyror.  Hyresutjämningssumman anger hur mycket objektet betalar för andra objekt (+) eller hur mycket gottgörelse objektet får av andra objekt (-). Hyrorna för hyresbostäder kan utjämnas oberoende av om bostäderna har finansierats med aravalån, räntestödslån under tiden 1.1.2002–30.6.2018 eller nya räntestödslån från och med 1.7.2018. 
Obs! Läs om förbud mot utjämning av hyror i anvisningarna för hyresbestämning.</t>
  </si>
  <si>
    <t>Utjämning av hyran, objekt för grupper med särskilda behov</t>
  </si>
  <si>
    <t xml:space="preserve">Det rekommenderas att objekten hålls som egna hyresbestämningsenheter (objekt). För varje hyresbestämningsenhet upprättas en hyresbestämningskalkyl och en efterkalkyl. Om samfundet ändå vill utjämna hyrorna för bostäder i samma stödklass, är även det möjligt. Mer information om stödklasserna finns på ARAs webbplats www.ara.fi &gt; Lån och bidrag &gt; Investeringsunderstöd för specialgrupper. </t>
  </si>
  <si>
    <t>Hyresbestämningsenhet</t>
  </si>
  <si>
    <t xml:space="preserve">Hyresbestämningsenheten kan vara en enhet som består av flera objekt som ligger nära varandra och som byggts vid samma tidpunkt. Samfundet kan besluta om det ska inrätta en hyresbestämningsenhet eller om hyrorna ska fastställas separat för varje objekt. För hyresbestämningsenheten görs en hyresbestämningskalkyl och en efterkalkyl. När en hyresbestämningsenhet inrättas är det bra att beakta när hyresbestämningsbegränsningarna för varje objekt upphör. Om objektet blir kvar i hyresbestämningsenheten efter att ha befriats från begränsningarna, ska det uppvisa ett överskott och för att konstatera överskottet ska en separat efterkalkyl göras upp för objektet i fråga. </t>
  </si>
  <si>
    <t>Hyror</t>
  </si>
  <si>
    <t>Exempelvis tomtarrende, hyra för bostad-, parkeringsområde, bilplats och andra hyror.</t>
  </si>
  <si>
    <t>Hyresgarantier</t>
  </si>
  <si>
    <t xml:space="preserve">Om hyressäkerheterna i bokföringen har bokförts som kortfristigt främmande kapital, redovisas hyressäkerheterna endast i den finansiella ställningen i balansräkningen, men om de ingår i långfristiga skulder i bokslutet, redovisas hyressäkerheterna bland övriga händelser som påverkar finansieringen av samfundet.  </t>
  </si>
  <si>
    <t>Förbud mot utjämning av hyror</t>
  </si>
  <si>
    <t>Se ARAs anvisning för hyresbestämning om förbud mot utjämning av hyror www.ara.fi &gt; Databank &gt; Guider &gt; Guide för hyresbestämning för arava- och räntestödshyresbostäder.</t>
  </si>
  <si>
    <t>Över- (+)/underskott (-) som beaktas i hyrorna</t>
  </si>
  <si>
    <t>Andel av det kumulativa över- och underskottet i efterkalkylen som överförs till de boendes hyror (i efterkalkylen "Över-/underskott som ska beaktas i hyran under de följande åren). Över- och underskotten ska överföras till hyrorna för skötsel- och finansieringshyrorna. Den överförbara andelen kan fördelas på ca 3–5 år för att hyrorna ska utvecklas i en jämn takt. Ett underskott ökar det föreslagna hyresbeloppet (-) och ett överskott minskar det (+).</t>
  </si>
  <si>
    <t>Årliga reparationer som bokförs som kostnader</t>
  </si>
  <si>
    <t>Årliga reparationer som inte aktiveras i balansräkningen. Årliga reparationer är reparationer som syftar till att hålla byggnader, konstruktioner, maskiner och anordningar i ursprungligt skick. Sådana reparationer är till exempel reparationer av el- och VVS-system och lägenhetsrenoveringar i den mån som lägenheten inte får högre standard på grund av materialens kvalitetsnivå. Köpta tjänster som till värdet är märkbara ska konkurrensutsättas i enlighet med 13 b § i räntestödslagen/7 b § i aravabegränsningslagen.</t>
  </si>
  <si>
    <t>Årsuppgifter</t>
  </si>
  <si>
    <t xml:space="preserve">ARA ber varje år allmännyttiga samfund att rapportera sina årsuppgifter. Med årsuppgifter avses uppgifter om samfundets verksamhet och ekonomi, såsom bokslutsuppgifter och andra nödvändiga tilläggsuppgifter. Utöver den allmänna övervakningsuppgiften bedömer ARA på basis av de årsuppgifter som samfundet uppgett också samfundets förutsättningar att erhålla lån, om samfundet ansöker om nya statsunderstödda lån eller understöd från ARA. Uppgifter som begärs årligen är t.ex. resultaträkning, balansräkning, offentligt bokslut, verksamhetsberättelse, balansspecifikationer, resultaträkningsspecifikationer, noter, revisionsprotokoll och promemorior, placeringsplan, återstoder som framgår av efterkalkylerna. Uppgifterna i årsuppgifterna ska motsvara dem som presenteras i efterkalkylen. </t>
  </si>
  <si>
    <t>Andel av medel som samlats in som avsättning under räkenskapsperioden som lånats tillfälligt för finansiering av investeringar (+/-)</t>
  </si>
  <si>
    <t>Medel som samlats in till hyreshussamfundet kan vid byggande av nya ARA-hyresbostäder tillfälligt användas för finansiering under byggnadstiden. Medel som insamlats genom de boendes hyror får emellertid inte användas för att bestående täcka en nyproduktion eller självfinansieringsdelen av anskaffningar. Medel som lånats ur avsättningarna ska återställas till det ursprungliga ändamålet genast när räntestödslånet har lyfts och självfinansieringsandelen har täckts.</t>
  </si>
  <si>
    <t xml:space="preserve">Återställande av medel som samlats in för avsättningar men lånats ut tillfälligt för annat ändamål (sek "Medel som lånats tillfälligt för annat ändamål"). I regel återställs medlen i det skede när räntestödslånet lyfts, ifall medlen har lånats för byggande av nya objekt. </t>
  </si>
  <si>
    <t xml:space="preserve">Skatter och skatteåterbäringar som ska betalas under räkenskapsperioden. Vid tillämpning av självkostnadsprincipen uppkommer i allmänhet ingen beskattningsbar inkomst. Beskattningsbar inkomst kan uppkomma vid avsättning för kommande ombyggnads-, underhålls- och skötselkostnader samt för andra lagstadgade förpliktelser. Om samfundet har skattepliktig inkomst av ovan nämnda orsaker kan samfundet göra en bostadshusreservering för motsvarande belopp inom ramen för bestämmelserna om maximibelopp som anges i lagen om bostadshusreservering (846/1986). Skattepliktig inkomst kan också uppkomma i situationer där samfundets årliga amorteringar av lån som tagits för att finansiera fastighetens anskaffningsutgifter och ombyggnad är större än de maximala avskrivningarna för byggnader, maskiner och anordningar bland bestående aktiva som godkänns i beskattningen. </t>
  </si>
  <si>
    <t>Samfundets övriga verksamhet (annan än hyresverksamhet)</t>
  </si>
  <si>
    <t>De självkostnadshyror som tas ut av de boende får inte användas för att täcka kostnader för omsorgs-, vård-, måltids- o.d. tjänster som erbjuds de boende, utan kostnaderna för dessa ska täckas med separata serviceavgifter som presenteras i kalkylen som intäkter från övrig verksamhet. 
Intäkter och kostnader som hänför sig till övrig verksamhet, såsom serviceverksamhet, ska hållas åtskilda i bokföringen. Även balansräkningens poster, t.ex. investeringar och låneamorteringar, ska kunna separeras.</t>
  </si>
  <si>
    <t>Samfundets övriga hyresverksamhet (objekt med fri hyresbestämning)</t>
  </si>
  <si>
    <t>Samfundets egna kalkylunderlag</t>
  </si>
  <si>
    <t xml:space="preserve">ARAs efterkalkylsmodell fungerar som ett hjälpmedel vid upprättande av efterkalkyler för hyreshussamfund. Samfunden kan också göra andra efterkalkyler, men de måste uppfylla de lagstadgade kraven. </t>
  </si>
  <si>
    <t xml:space="preserve">Samfundsägarens egna placeringar av eget kapital, som aktiekapital, inbetalningar i byggnadsfond och fond för inbetalt fritt eget kapital. Dessa placeringar kan vara t.ex. en självfinansieringsandel som placerats för byggnad av ett nytt objekt. </t>
  </si>
  <si>
    <t>Samfundets/objektets övriga verksamhet och fritt finansierade hyresverksamhet kan stöda hyresverksamhet enligt självkostnadsprincipen bland annat genom att finansiera investeringar i hyresverksamhet enligt självkostnadsprincipen. En investering som beviljats stöd bokförs som en aktiverad kostnad för hyresverksamheten enligt självkostnadsprincipen. Finansiering som erhållits för en investering bokförs på en egen rad; Finansiering från samfundets/objektets övriga verksamhet för investeringar i hyresverksamhet enligt självkostnadsprincipen (+).
Finansiering från övrig verksamhet och fritt finansierad hyresverksamhet upptas i kalkylerna för dessa verksamheter under Övriga händelser som ökar eller minskar finansieringen (+/-). På så sätt blir den finansiering som den övriga verksamheten ger hyresverksamheten enligt självkostnadsprincipen synlig på efterkalkylen.</t>
  </si>
  <si>
    <t xml:space="preserve">De kumulativa över- och underskotten enligt efterkalkylen justeras i bokslutets siffror. </t>
  </si>
  <si>
    <t xml:space="preserve">Extra låneamorteringar under räkenskapsperioden. Om samfundet gör extra amorteringar (9 § 6 mom. i räntestödsförordningen / 48 § i aravaförordningen), ska de medel som samlas in för dessa läggas fram för de boende i såväl hyresbestämnings- som efterkalkylen separat från de övriga låneamorteringarna. Amorteringarna ska också betalas till samma belopp som samlats in för extra amorteringar via hyrorna. </t>
  </si>
  <si>
    <t>Hyresintäkter</t>
  </si>
  <si>
    <t>I hyresintäkterna anges hyresintäkterna för bostäder. Bruksersättningar såsom t.ex. hyror för bilplatser anges separat i bruksersättningarna.</t>
  </si>
  <si>
    <t>Fri hyresverksamhet och övrig fri verksamhet; överföring av avkastningen så att den stöder självkostnadshyran</t>
  </si>
  <si>
    <t xml:space="preserve">Fri uthyrningsverksamhet och annan fri verksamhet kan stöda självkostnadshyran. Stödet får inte vara lån och i tilläggsutredningarna ska en noggrannare utredning ges om saken.  Det överförda stödet dras av från intäkterna från den fria (uthyrnings) verksamheten och läggs till punkten ”Fastighetens övriga intäkter” i hyresverksamheten enligt självkostnadsprincipen. </t>
  </si>
  <si>
    <t>Vinst och förlust av försäljning av anläggningstillgångar</t>
  </si>
  <si>
    <t>Fusionsvinst och -förlust</t>
  </si>
  <si>
    <t>Fusionsvinst och -förlust redovisas i efterkalkylen bland övriga intäkter eller kostnader, om de har bokförts i resultaträkningen. I balansräkningen bokförda, t.ex. tillägg av byggnader, redovisas bland aktiverade kostnader / intäkter.</t>
  </si>
  <si>
    <t>Total återstod som matats in i efterkalkylen (+/-)</t>
  </si>
  <si>
    <t>Justering av den totala återstoden i den finansiella ställningen i balansräkningen</t>
  </si>
  <si>
    <t>ARA-finansierade objekter som har inhyrt serviceproducent, intäkter och kostnader</t>
  </si>
  <si>
    <t>Under "samfundets övriga hyresverksamhet" anges intäkter och kostnader för ARA-objekt som är befriade från bestämning av självkostnadshyran, fritt finansierade objekt och affärslokaler.  
Intäkter och kostnader som hänför sig till hyresverksamhet enligt självkostnadsprincipen, samfundets övriga hyresverksamhet och övrig verksamhet ska hållas åtskilda i bokföringen. Även balansräkningens poster, t.ex. investeringar och låneamorteringar, ska kunna separeras.</t>
  </si>
  <si>
    <t>(t.ex. affärslokaler och andra fria finansierade objekter, objekt som inte finansieras av ARA, objekt som befriats från begränsningar)</t>
  </si>
  <si>
    <t>Under "Hyresverksamhet enligt självkostnadsprincipen" anges intäkter och kostnader för ARA-finansierade objekter som har inhyrt serviceproducent. I objekt som omfattas av begränsningen av hyresbestämningen fastställs den hyra som tas ut av serviceproducenten åtminstone enligt självkostnadsprincipen eller till ett högre värde på marknadsvillkor. Dessutom ska serviceproducenten debiteras vatten- och elkostnader enligt förbrukning.
Under "samfundets övriga hyresverksamhet" anges intäkter och kostnader för ARA-objekt som är befriade från bestämning av självkostnadshyran, fritt finansierade objekt och affärslokaler. Titta anvisning "Samfundets övriga hyresverksamhet (objekt med fri hyresbestämning)".</t>
  </si>
  <si>
    <t>Finansieringshyra (om finansieringshyran tas ut separat, fyll i dessa rad)</t>
  </si>
  <si>
    <t>T.ex. affärslokaler och andra fria finansierade objekter, objekt som inte finansieras av ARA, objekt som befriats från begränsningar</t>
  </si>
  <si>
    <r>
      <rPr>
        <b/>
        <sz val="16"/>
        <color theme="1"/>
        <rFont val="Verdana"/>
        <family val="2"/>
      </rPr>
      <t>Samfundets övriga verksamhet (t.ex. omsorgstjänster)</t>
    </r>
  </si>
  <si>
    <t>Anteckningar (frivillig):</t>
  </si>
  <si>
    <t>Hyresintäkter som samlats in för att täcka räkenskapsperiodens finansieringsutgifter. Utgångspunkten för bestämningen av finansieringskostnaderna är anskaffningsvärdet för objektet där stödda bostäder och andra stödda lokaler (till exempel serviceutrymmen) finns. Anskaffningsvärdet fastställs på grundval av byggnads- och tomtkostnader som godkänts av ARA. Anskaffningsvärdet framgår av beslutet om kontroll av objektets kostnader.  Om finansieringshyra tas ut separat, fylls i rader 63-75. I annat fall fylls i rader 47-58.</t>
  </si>
  <si>
    <t>Försäljningsvinst/förlust av fastigheter/aktier i ARA-bostadsbeståndet (befriade/underställda begränsningar) (+/-)</t>
  </si>
  <si>
    <t>Försäljningsvinst/förlust av objekt som omfattas av användnings- och överlåtelsebegränsningar samt av objekt och aktier som befriats från begränsningar (bokförts i resultaträkningen).</t>
  </si>
  <si>
    <t>Försäljning av anläggningstillgångar som bokförts bland bestående aktiva (realiseringar, nedskrivningar) redovisas i efterkalkylen i investeringar på raden Kostnader som aktiverats i balansräkningen under räkenskapsperioden, nya objekt och ombyggnad (-) samt realisering av anläggningstillgångar (nedskrivningar) (+).  Försäljningsvinster och -förluster som bokförts i resultaträkningen redovisas på raden Försäljningsvinst/förlust av fastigheter/aktier i ARA-bostadsbeståndet (befriade/underställda begränsningar) under räkenskapsperioden (+/-). I kontrollkalkylerna ska förändringen i bestående aktiva mellan två olika räkenskapsperioder samt intäkterna och kostnaderna avstämmas mot bokföringen.</t>
  </si>
  <si>
    <t>Kostnader som aktiverats i balansräkningen under räkenskapsperioden, nya objekt och ombyggnad (-), realisering av anläggningstillgångar (nedskrivningar) (+)</t>
  </si>
  <si>
    <t>Kostnader för byggande och ombyggnad av nya objekt samt understöd för dessa under räkenskapsperioden inklusive räntor och andra poster under byggnadstiden. Försäljning och nedskrivning av anläggningstillgångar (balanstransaktioner).</t>
  </si>
  <si>
    <t>Försäljningvinst/förlust av fastigheter/aktier i ARA-bostadsbeståndet (befriade/underkastade begränsningar) under räkenskapsperioden (+/-)</t>
  </si>
  <si>
    <t>Datum</t>
  </si>
  <si>
    <t>Åtgärder</t>
  </si>
  <si>
    <t xml:space="preserve">Publicerad på www.ara.fi </t>
  </si>
  <si>
    <r>
      <t>Avsättningar tillåts enligt följande: 
• högst 1 €/ bost-m</t>
    </r>
    <r>
      <rPr>
        <vertAlign val="superscript"/>
        <sz val="11"/>
        <rFont val="Verdana"/>
        <family val="2"/>
      </rPr>
      <t>2</t>
    </r>
    <r>
      <rPr>
        <sz val="11"/>
        <rFont val="Verdana"/>
        <family val="2"/>
      </rPr>
      <t>/mån, om det har gått högst 20 år sedan lånet som beviljats för finansiering av huset eller bostaden godkändes som arava- eller räntestödslån
• högst 2 €/ bost-m</t>
    </r>
    <r>
      <rPr>
        <vertAlign val="superscript"/>
        <sz val="11"/>
        <rFont val="Verdana"/>
        <family val="2"/>
      </rPr>
      <t>2</t>
    </r>
    <r>
      <rPr>
        <sz val="11"/>
        <rFont val="Verdana"/>
        <family val="2"/>
      </rPr>
      <t>/mån, om över 20 år har förflutit från det att lånet som beviljats för finansiering av huset eller bostaden godkändes som arava- eller räntestödslån.</t>
    </r>
  </si>
  <si>
    <t>Försäljningvinst av aktier …</t>
  </si>
  <si>
    <r>
      <t xml:space="preserve">Enligt 13 c § i lagen om räntestöd för hyresbostadslån och bostadsrättshuslån (604/2001, s.k. räntestödslagen) och 7 c § i aravabegränsningslagen (1190/1993) ska den som äger ett hyreshus göra upp en efterkalkyl både för </t>
    </r>
    <r>
      <rPr>
        <b/>
        <sz val="11"/>
        <rFont val="Verdana"/>
        <family val="2"/>
      </rPr>
      <t>hela samfundet och separat för varje utjämningsgrupp</t>
    </r>
    <r>
      <rPr>
        <sz val="11"/>
        <rFont val="Verdana"/>
        <family val="2"/>
      </rPr>
      <t>. Efterkalkylen skulle upprättas första gången av hyrorna för 2017. 
Beakta också punkten om objektspecifika efterkalkyler i denna anvisning.</t>
    </r>
  </si>
  <si>
    <t>Utgångspunkten för bestämningen av finansieringskostnaderna är anskaffningsvärdet för objektet där stödda bostäder och andra stödda lokaler (till exempel serviceutrymmen) finns. Anskaffningsvärdet fastställs på grundval av byggnads- och tomtkostnader som godkänts av ARA. Anskaffningsvärdet framgår av beslutet över justering av kostnaderna.</t>
  </si>
  <si>
    <r>
      <t xml:space="preserve">Vid hyresbestämningen för ett objekt som omfattas av användnings- och överlåtelsebegränsning iakttas </t>
    </r>
    <r>
      <rPr>
        <b/>
        <sz val="11"/>
        <rFont val="Verdana"/>
        <family val="2"/>
      </rPr>
      <t>självkostnadsprincipen</t>
    </r>
    <r>
      <rPr>
        <sz val="11"/>
        <rFont val="Verdana"/>
        <family val="2"/>
      </rPr>
      <t>. Enligt självkostnadsprincipen kan i hyran inkluderas finansieringskostnader för anskaffning av objektet och skötselkostnader enligt god fastighetshållning. Om ett över- eller underskott uppkommer ska det beaktas i de kommande hyrorna som ska betalas av dem som bor i husen. Dessutom kan hyror inkludera avsättningar för ombyggnad, underhåll och skötsel samt ränta på självfinansieringsandelen (kapital som ägaren placerat i byggandet av objektet). Avsättningarna ska grunda sig på faktiska kostnader som förfaller till betalning (PTS).  
Obs! Om kostnaderna för byggande överskrids och ARA inte har godkänt överskridning av anskaffningsutgiften i belåningsvärdet, får kostnaderna inte till någon del inkluderas i hyran och i fråga om överskridningen får i hyrorna inte tas ut ränta på eget kapital på ägarens investering.</t>
    </r>
  </si>
  <si>
    <r>
      <t xml:space="preserve">En utjämningsgrupp kan vara en grupp som består av flera olika objekt eller hyresbestämningsenheter. Utjämningsgruppen kan också vara hela samfundet, om man gör en utjämning bland alla objekt som hör till samfundet. I </t>
    </r>
    <r>
      <rPr>
        <b/>
        <sz val="11"/>
        <rFont val="Verdana"/>
        <family val="2"/>
      </rPr>
      <t>hyresbestämningskalkylen</t>
    </r>
    <r>
      <rPr>
        <sz val="11"/>
        <rFont val="Verdana"/>
        <family val="2"/>
      </rPr>
      <t xml:space="preserve"> för varje objekt eller hyresbestämningsenhet presenteras den uppskattade utjämningssumman för hyran, dvs. hur mycket objektet betalar för andra objekt eller på motsvarande sätt får gottgörelse av andra objekt. Hyrans utjämningssumma fås från de sammanlagda kostnaderna för alla objekt som hör till utjämningsgruppen genom att som beräkningsgrund använda grunderna för utjämningen enligt bolagets och invånarnas beslut (t.ex. bruksvärde eller area). I </t>
    </r>
    <r>
      <rPr>
        <b/>
        <sz val="11"/>
        <rFont val="Verdana"/>
        <family val="2"/>
      </rPr>
      <t xml:space="preserve">efterkalkylen </t>
    </r>
    <r>
      <rPr>
        <sz val="11"/>
        <rFont val="Verdana"/>
        <family val="2"/>
      </rPr>
      <t xml:space="preserve">beräknas utjämningen av varje objekts hyra på basis av utjämningsgruppens faktiska kostnader.  </t>
    </r>
  </si>
  <si>
    <t>Versionskontroll</t>
  </si>
  <si>
    <t>Innehållet i den här filen</t>
  </si>
  <si>
    <t>Efterkalkylmallens mallar på egna flikar för åren 2017-2026.</t>
  </si>
  <si>
    <t>Anvisning för att stödja upprättandet av efterkalkyl</t>
  </si>
  <si>
    <t>Tillagda flikar 2023-2026</t>
  </si>
  <si>
    <t>Ändringar har gjorts i hur vinst eller förlust från försäljning (realisation eller nedskrivning) av egendom som används i hyresverksamhet med självkostnadsprincipen bokförs i efterkalkylen.</t>
  </si>
  <si>
    <t xml:space="preserve">På rad 21 antecknas inte längre försäljningsvinster av anläggningstillgångar. </t>
  </si>
  <si>
    <t>Rad 97 och 102: Förändringen i balansräkningen på grund av försäljning av anläggningstillgångar antecknas nu på rad 97 (anskaffningar och försäljningar i samma cell) och försäljningsvinsten/-förlusten för anläggningstillgångarna antecknas på rad 102</t>
  </si>
  <si>
    <t>Texten i kalkylen har redigerats och anvisningarna för dessa händelser har uppdaterats på fliken Anvisning.</t>
  </si>
  <si>
    <t>Anvisning om maximibelopp för avsättningar uppdaterad.</t>
  </si>
  <si>
    <t>Uppdaterad ordning av flikar. Mall publicerad på ara.fi.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</si>
</sst>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_-&quot; &quot;\ * #,##0.00_-;_-&quot; &quot;\ * \-#,##0.00;_-&quot; &quot;* #0_-;_-@_-"/>
  </numFmts>
  <fonts count="48" x14ac:knownFonts="1">
    <font>
      <sz val="11"/>
      <color theme="1"/>
      <name val="Verdana"/>
      <family val="2"/>
      <scheme val="minor"/>
    </font>
    <font>
      <sz val="11"/>
      <color theme="1"/>
      <name val="Verdana"/>
      <family val="2"/>
    </font>
    <font>
      <sz val="11"/>
      <color theme="1"/>
      <name val="Verdana"/>
      <family val="2"/>
    </font>
    <font>
      <sz val="11"/>
      <color theme="1"/>
      <name val="Verdana"/>
      <family val="2"/>
    </font>
    <font>
      <sz val="11"/>
      <color theme="1"/>
      <name val="Verdana"/>
      <family val="2"/>
    </font>
    <font>
      <sz val="11"/>
      <color theme="1"/>
      <name val="Verdana"/>
      <family val="2"/>
    </font>
    <font>
      <sz val="11"/>
      <color theme="1"/>
      <name val="Verdana"/>
      <family val="2"/>
    </font>
    <font>
      <sz val="11"/>
      <color theme="1"/>
      <name val="Verdana"/>
      <family val="2"/>
    </font>
    <font>
      <sz val="11"/>
      <color theme="1"/>
      <name val="Arial"/>
      <family val="2"/>
    </font>
    <font>
      <sz val="10"/>
      <name val="Arial"/>
      <family val="2"/>
    </font>
    <font>
      <u/>
      <sz val="11"/>
      <color theme="10"/>
      <name val="Verdana"/>
      <family val="2"/>
      <scheme val="minor"/>
    </font>
    <font>
      <sz val="11"/>
      <name val="Verdana"/>
      <family val="2"/>
    </font>
    <font>
      <b/>
      <sz val="11"/>
      <name val="Verdana"/>
      <family val="2"/>
    </font>
    <font>
      <b/>
      <sz val="11"/>
      <color theme="1"/>
      <name val="Verdana"/>
      <family val="2"/>
    </font>
    <font>
      <b/>
      <sz val="16"/>
      <color theme="1"/>
      <name val="Verdana"/>
      <family val="2"/>
    </font>
    <font>
      <b/>
      <sz val="16"/>
      <name val="Verdana"/>
      <family val="2"/>
    </font>
    <font>
      <b/>
      <sz val="14"/>
      <name val="Verdana"/>
      <family val="2"/>
    </font>
    <font>
      <b/>
      <vertAlign val="superscript"/>
      <sz val="11"/>
      <color theme="1"/>
      <name val="Verdana"/>
      <family val="2"/>
    </font>
    <font>
      <b/>
      <sz val="20"/>
      <color theme="7"/>
      <name val="Verdana"/>
      <family val="2"/>
    </font>
    <font>
      <b/>
      <sz val="11"/>
      <color rgb="FF59771E"/>
      <name val="Verdana"/>
      <family val="2"/>
    </font>
    <font>
      <i/>
      <sz val="11"/>
      <name val="Verdana"/>
      <family val="2"/>
    </font>
    <font>
      <b/>
      <sz val="20"/>
      <color theme="6" tint="-0.499984740745262"/>
      <name val="Verdana"/>
      <family val="2"/>
    </font>
    <font>
      <i/>
      <sz val="11"/>
      <color theme="1"/>
      <name val="Verdana"/>
      <family val="2"/>
    </font>
    <font>
      <b/>
      <i/>
      <sz val="11"/>
      <name val="Verdana"/>
      <family val="2"/>
    </font>
    <font>
      <i/>
      <sz val="11"/>
      <color rgb="FFFF0000"/>
      <name val="Verdana"/>
      <family val="2"/>
    </font>
    <font>
      <b/>
      <sz val="16"/>
      <color rgb="FF000000"/>
      <name val="Verdana"/>
      <family val="2"/>
    </font>
    <font>
      <b/>
      <sz val="20"/>
      <color theme="4" tint="-0.499984740745262"/>
      <name val="Verdana"/>
      <family val="2"/>
    </font>
    <font>
      <b/>
      <sz val="16"/>
      <color theme="4" tint="-0.499984740745262"/>
      <name val="Verdana"/>
      <family val="2"/>
    </font>
    <font>
      <vertAlign val="superscript"/>
      <sz val="11"/>
      <name val="Verdana"/>
      <family val="2"/>
    </font>
    <font>
      <sz val="14"/>
      <name val="Verdana"/>
      <family val="2"/>
    </font>
    <font>
      <b/>
      <vertAlign val="superscript"/>
      <sz val="11"/>
      <name val="Verdana"/>
      <family val="2"/>
    </font>
    <font>
      <b/>
      <sz val="11"/>
      <name val="Verdana"/>
      <family val="2"/>
      <scheme val="minor"/>
    </font>
    <font>
      <sz val="8"/>
      <name val="Verdana"/>
      <family val="2"/>
      <scheme val="minor"/>
    </font>
    <font>
      <b/>
      <sz val="11"/>
      <color theme="1"/>
      <name val="Verdana"/>
      <family val="2"/>
      <scheme val="minor"/>
    </font>
    <font>
      <b/>
      <sz val="18"/>
      <name val="Verdana"/>
      <family val="2"/>
    </font>
    <font>
      <sz val="11"/>
      <name val="Verdana"/>
      <family val="2"/>
      <scheme val="minor"/>
    </font>
    <font>
      <sz val="9"/>
      <name val="Segoe UI"/>
      <family val="2"/>
    </font>
    <font>
      <sz val="16"/>
      <name val="Verdana"/>
      <family val="2"/>
    </font>
    <font>
      <b/>
      <vertAlign val="superscript"/>
      <sz val="11"/>
      <color rgb="FF000000"/>
      <name val="Verdana"/>
      <family val="2"/>
    </font>
    <font>
      <b/>
      <sz val="11"/>
      <color rgb="FF000000"/>
      <name val="Verdana"/>
      <family val="2"/>
    </font>
    <font>
      <sz val="11"/>
      <color rgb="FF000000"/>
      <name val="Verdana"/>
      <family val="2"/>
    </font>
    <font>
      <vertAlign val="superscript"/>
      <sz val="11"/>
      <color theme="1"/>
      <name val="Verdana"/>
      <family val="2"/>
    </font>
    <font>
      <sz val="11"/>
      <color rgb="FFFF0000"/>
      <name val="Verdana"/>
      <family val="2"/>
    </font>
    <font>
      <sz val="14"/>
      <color theme="1"/>
      <name val="Verdana"/>
      <family val="2"/>
    </font>
    <font>
      <sz val="14"/>
      <color theme="1"/>
      <name val="Verdana"/>
      <family val="2"/>
      <scheme val="minor"/>
    </font>
    <font>
      <b/>
      <sz val="12"/>
      <color theme="1"/>
      <name val="Verdana"/>
      <family val="2"/>
      <scheme val="minor"/>
    </font>
    <font>
      <b/>
      <sz val="12"/>
      <name val="Verdana"/>
      <family val="2"/>
    </font>
    <font>
      <sz val="11"/>
      <color rgb="FFFF0000"/>
      <name val="Verdana"/>
      <family val="2"/>
      <scheme val="minor"/>
    </font>
  </fonts>
  <fills count="14">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6" tint="0.79998168889431442"/>
        <bgColor indexed="64"/>
      </patternFill>
    </fill>
    <fill>
      <patternFill patternType="solid">
        <fgColor rgb="FFE5EFCD"/>
        <bgColor indexed="64"/>
      </patternFill>
    </fill>
    <fill>
      <patternFill patternType="solid">
        <fgColor theme="6" tint="0.79998168889431442"/>
        <bgColor indexed="65"/>
      </patternFill>
    </fill>
    <fill>
      <patternFill patternType="solid">
        <fgColor rgb="FFF1F1F1"/>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2"/>
        <bgColor indexed="64"/>
      </patternFill>
    </fill>
    <fill>
      <patternFill patternType="solid">
        <fgColor theme="9" tint="0.79998168889431442"/>
        <bgColor indexed="64"/>
      </patternFill>
    </fill>
    <fill>
      <patternFill patternType="solid">
        <fgColor theme="5" tint="0.79998168889431442"/>
        <bgColor indexed="64"/>
      </patternFill>
    </fill>
  </fills>
  <borders count="88">
    <border>
      <left/>
      <right/>
      <top/>
      <bottom/>
      <diagonal/>
    </border>
    <border>
      <left/>
      <right/>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hair">
        <color auto="1"/>
      </top>
      <bottom style="hair">
        <color auto="1"/>
      </bottom>
      <diagonal/>
    </border>
    <border>
      <left/>
      <right/>
      <top/>
      <bottom style="hair">
        <color auto="1"/>
      </bottom>
      <diagonal/>
    </border>
    <border>
      <left/>
      <right style="thin">
        <color indexed="64"/>
      </right>
      <top style="hair">
        <color indexed="64"/>
      </top>
      <bottom style="hair">
        <color indexed="64"/>
      </bottom>
      <diagonal/>
    </border>
    <border>
      <left/>
      <right style="thin">
        <color indexed="64"/>
      </right>
      <top style="thin">
        <color indexed="64"/>
      </top>
      <bottom style="double">
        <color indexed="64"/>
      </bottom>
      <diagonal/>
    </border>
    <border>
      <left/>
      <right/>
      <top style="hair">
        <color auto="1"/>
      </top>
      <bottom/>
      <diagonal/>
    </border>
    <border>
      <left/>
      <right/>
      <top style="hair">
        <color auto="1"/>
      </top>
      <bottom style="thin">
        <color indexed="64"/>
      </bottom>
      <diagonal/>
    </border>
    <border>
      <left/>
      <right style="thin">
        <color indexed="64"/>
      </right>
      <top style="thin">
        <color indexed="64"/>
      </top>
      <bottom style="hair">
        <color indexed="64"/>
      </bottom>
      <diagonal/>
    </border>
    <border>
      <left/>
      <right/>
      <top/>
      <bottom style="thick">
        <color theme="4"/>
      </bottom>
      <diagonal/>
    </border>
    <border>
      <left/>
      <right style="medium">
        <color theme="7"/>
      </right>
      <top/>
      <bottom/>
      <diagonal/>
    </border>
    <border>
      <left/>
      <right style="medium">
        <color theme="7"/>
      </right>
      <top/>
      <bottom style="medium">
        <color theme="7"/>
      </bottom>
      <diagonal/>
    </border>
    <border>
      <left style="medium">
        <color theme="7"/>
      </left>
      <right style="thin">
        <color theme="1" tint="0.89996032593768116"/>
      </right>
      <top style="thin">
        <color theme="1" tint="0.89996032593768116"/>
      </top>
      <bottom style="thin">
        <color theme="1" tint="0.89996032593768116"/>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theme="7"/>
      </right>
      <top style="medium">
        <color theme="7"/>
      </top>
      <bottom style="thick">
        <color rgb="FF597623"/>
      </bottom>
      <diagonal/>
    </border>
    <border>
      <left/>
      <right style="thin">
        <color indexed="64"/>
      </right>
      <top style="hair">
        <color auto="1"/>
      </top>
      <bottom style="double">
        <color indexed="64"/>
      </bottom>
      <diagonal/>
    </border>
    <border>
      <left/>
      <right style="medium">
        <color theme="4" tint="0.79998168889431442"/>
      </right>
      <top style="medium">
        <color theme="4" tint="0.79998168889431442"/>
      </top>
      <bottom style="medium">
        <color theme="4" tint="0.79998168889431442"/>
      </bottom>
      <diagonal/>
    </border>
    <border>
      <left/>
      <right style="medium">
        <color theme="1" tint="0.89996032593768116"/>
      </right>
      <top style="medium">
        <color theme="1" tint="0.89996032593768116"/>
      </top>
      <bottom style="medium">
        <color theme="7"/>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thick">
        <color rgb="FF597623"/>
      </bottom>
      <diagonal/>
    </border>
    <border>
      <left/>
      <right style="medium">
        <color indexed="64"/>
      </right>
      <top style="medium">
        <color indexed="64"/>
      </top>
      <bottom style="thick">
        <color rgb="FF597623"/>
      </bottom>
      <diagonal/>
    </border>
    <border>
      <left style="medium">
        <color indexed="64"/>
      </left>
      <right/>
      <top/>
      <bottom/>
      <diagonal/>
    </border>
    <border>
      <left/>
      <right style="medium">
        <color indexed="64"/>
      </right>
      <top/>
      <bottom/>
      <diagonal/>
    </border>
    <border>
      <left style="medium">
        <color indexed="64"/>
      </left>
      <right style="thin">
        <color theme="1" tint="0.89996032593768116"/>
      </right>
      <top style="thin">
        <color theme="1" tint="0.89996032593768116"/>
      </top>
      <bottom style="thin">
        <color theme="1" tint="0.89996032593768116"/>
      </bottom>
      <diagonal/>
    </border>
    <border>
      <left style="medium">
        <color indexed="64"/>
      </left>
      <right style="medium">
        <color theme="4" tint="0.79998168889431442"/>
      </right>
      <top style="medium">
        <color theme="4" tint="0.79998168889431442"/>
      </top>
      <bottom style="medium">
        <color theme="4" tint="0.79998168889431442"/>
      </bottom>
      <diagonal/>
    </border>
    <border>
      <left style="medium">
        <color indexed="64"/>
      </left>
      <right style="medium">
        <color theme="1" tint="0.89996032593768116"/>
      </right>
      <top style="medium">
        <color theme="1" tint="0.89996032593768116"/>
      </top>
      <bottom style="medium">
        <color indexed="64"/>
      </bottom>
      <diagonal/>
    </border>
    <border>
      <left/>
      <right style="medium">
        <color indexed="64"/>
      </right>
      <top/>
      <bottom style="medium">
        <color indexed="64"/>
      </bottom>
      <diagonal/>
    </border>
    <border>
      <left style="thin">
        <color indexed="64"/>
      </left>
      <right style="medium">
        <color indexed="64"/>
      </right>
      <top style="hair">
        <color indexed="64"/>
      </top>
      <bottom style="hair">
        <color indexed="64"/>
      </bottom>
      <diagonal/>
    </border>
    <border>
      <left style="dashDot">
        <color indexed="64"/>
      </left>
      <right/>
      <top/>
      <bottom/>
      <diagonal/>
    </border>
    <border>
      <left/>
      <right/>
      <top/>
      <bottom style="thick">
        <color theme="6" tint="-0.24994659260841701"/>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style="thick">
        <color theme="6" tint="-0.24994659260841701"/>
      </left>
      <right/>
      <top style="thick">
        <color theme="6" tint="-0.24994659260841701"/>
      </top>
      <bottom style="thick">
        <color theme="6" tint="-0.24994659260841701"/>
      </bottom>
      <diagonal/>
    </border>
    <border>
      <left style="thick">
        <color theme="6" tint="-0.24994659260841701"/>
      </left>
      <right style="thick">
        <color theme="6" tint="-0.24994659260841701"/>
      </right>
      <top style="thick">
        <color theme="6" tint="-0.24994659260841701"/>
      </top>
      <bottom style="thick">
        <color theme="6" tint="-0.24994659260841701"/>
      </bottom>
      <diagonal/>
    </border>
    <border>
      <left style="hair">
        <color indexed="64"/>
      </left>
      <right style="thin">
        <color auto="1"/>
      </right>
      <top style="hair">
        <color indexed="64"/>
      </top>
      <bottom style="hair">
        <color indexed="64"/>
      </bottom>
      <diagonal/>
    </border>
    <border>
      <left style="hair">
        <color indexed="64"/>
      </left>
      <right style="thin">
        <color auto="1"/>
      </right>
      <top/>
      <bottom style="thin">
        <color auto="1"/>
      </bottom>
      <diagonal/>
    </border>
    <border>
      <left style="hair">
        <color indexed="64"/>
      </left>
      <right style="thin">
        <color auto="1"/>
      </right>
      <top/>
      <bottom style="hair">
        <color indexed="64"/>
      </bottom>
      <diagonal/>
    </border>
    <border>
      <left style="hair">
        <color indexed="64"/>
      </left>
      <right style="thin">
        <color auto="1"/>
      </right>
      <top style="hair">
        <color indexed="64"/>
      </top>
      <bottom/>
      <diagonal/>
    </border>
    <border>
      <left style="hair">
        <color indexed="64"/>
      </left>
      <right style="thin">
        <color auto="1"/>
      </right>
      <top style="hair">
        <color indexed="64"/>
      </top>
      <bottom style="thin">
        <color auto="1"/>
      </bottom>
      <diagonal/>
    </border>
    <border>
      <left style="hair">
        <color indexed="64"/>
      </left>
      <right style="thin">
        <color auto="1"/>
      </right>
      <top style="thin">
        <color auto="1"/>
      </top>
      <bottom style="thin">
        <color indexed="64"/>
      </bottom>
      <diagonal/>
    </border>
    <border>
      <left style="hair">
        <color indexed="64"/>
      </left>
      <right style="thin">
        <color auto="1"/>
      </right>
      <top style="thin">
        <color indexed="64"/>
      </top>
      <bottom style="hair">
        <color indexed="64"/>
      </bottom>
      <diagonal/>
    </border>
    <border>
      <left style="hair">
        <color indexed="64"/>
      </left>
      <right style="thin">
        <color auto="1"/>
      </right>
      <top/>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thin">
        <color auto="1"/>
      </bottom>
      <diagonal/>
    </border>
    <border>
      <left style="thin">
        <color indexed="64"/>
      </left>
      <right style="hair">
        <color indexed="64"/>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style="thin">
        <color indexed="64"/>
      </top>
      <bottom/>
      <diagonal/>
    </border>
    <border>
      <left style="medium">
        <color theme="7"/>
      </left>
      <right/>
      <top style="medium">
        <color theme="7"/>
      </top>
      <bottom style="thick">
        <color theme="4" tint="-0.24994659260841701"/>
      </bottom>
      <diagonal/>
    </border>
    <border>
      <left style="medium">
        <color theme="7"/>
      </left>
      <right/>
      <top/>
      <bottom/>
      <diagonal/>
    </border>
    <border>
      <left/>
      <right style="thin">
        <color theme="1" tint="0.89996032593768116"/>
      </right>
      <top style="thin">
        <color theme="1" tint="0.89996032593768116"/>
      </top>
      <bottom style="thin">
        <color theme="1" tint="0.89996032593768116"/>
      </bottom>
      <diagonal/>
    </border>
    <border>
      <left style="medium">
        <color theme="7"/>
      </left>
      <right style="medium">
        <color theme="4" tint="0.79998168889431442"/>
      </right>
      <top style="medium">
        <color theme="4" tint="0.79998168889431442"/>
      </top>
      <bottom style="medium">
        <color theme="4" tint="0.79998168889431442"/>
      </bottom>
      <diagonal/>
    </border>
    <border>
      <left style="medium">
        <color theme="7"/>
      </left>
      <right style="medium">
        <color theme="1" tint="0.89996032593768116"/>
      </right>
      <top style="medium">
        <color theme="1" tint="0.89996032593768116"/>
      </top>
      <bottom style="medium">
        <color theme="7"/>
      </bottom>
      <diagonal/>
    </border>
    <border>
      <left style="thin">
        <color indexed="64"/>
      </left>
      <right style="thin">
        <color indexed="64"/>
      </right>
      <top style="thick">
        <color theme="6" tint="-0.24994659260841701"/>
      </top>
      <bottom/>
      <diagonal/>
    </border>
    <border>
      <left/>
      <right style="thin">
        <color indexed="64"/>
      </right>
      <top/>
      <bottom style="double">
        <color indexed="64"/>
      </bottom>
      <diagonal/>
    </border>
    <border>
      <left/>
      <right style="thin">
        <color indexed="64"/>
      </right>
      <top style="dotted">
        <color indexed="64"/>
      </top>
      <bottom style="dotted">
        <color indexed="64"/>
      </bottom>
      <diagonal/>
    </border>
    <border>
      <left/>
      <right style="thin">
        <color indexed="64"/>
      </right>
      <top/>
      <bottom style="hair">
        <color indexed="64"/>
      </bottom>
      <diagonal/>
    </border>
    <border>
      <left/>
      <right style="thin">
        <color indexed="64"/>
      </right>
      <top style="dotted">
        <color indexed="64"/>
      </top>
      <bottom style="hair">
        <color indexed="64"/>
      </bottom>
      <diagonal/>
    </border>
    <border>
      <left/>
      <right style="thick">
        <color theme="6" tint="-0.24994659260841701"/>
      </right>
      <top style="thick">
        <color theme="6" tint="-0.24994659260841701"/>
      </top>
      <bottom style="thick">
        <color theme="6" tint="-0.2499465926084170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theme="7"/>
      </top>
      <bottom/>
      <diagonal/>
    </border>
    <border>
      <left/>
      <right style="medium">
        <color theme="7"/>
      </right>
      <top style="medium">
        <color theme="7"/>
      </top>
      <bottom/>
      <diagonal/>
    </border>
    <border>
      <left style="medium">
        <color theme="7"/>
      </left>
      <right/>
      <top style="medium">
        <color theme="7"/>
      </top>
      <bottom/>
      <diagonal/>
    </border>
    <border>
      <left style="medium">
        <color theme="6" tint="-0.24994659260841701"/>
      </left>
      <right/>
      <top style="medium">
        <color theme="6" tint="-0.24994659260841701"/>
      </top>
      <bottom style="medium">
        <color theme="6" tint="-0.24994659260841701"/>
      </bottom>
      <diagonal/>
    </border>
    <border>
      <left/>
      <right style="medium">
        <color theme="6" tint="-0.24994659260841701"/>
      </right>
      <top style="medium">
        <color theme="6" tint="-0.24994659260841701"/>
      </top>
      <bottom style="medium">
        <color theme="6" tint="-0.24994659260841701"/>
      </bottom>
      <diagonal/>
    </border>
    <border>
      <left/>
      <right style="thin">
        <color indexed="64"/>
      </right>
      <top style="double">
        <color indexed="64"/>
      </top>
      <bottom style="thin">
        <color indexed="64"/>
      </bottom>
      <diagonal/>
    </border>
    <border>
      <left/>
      <right style="thin">
        <color indexed="64"/>
      </right>
      <top style="hair">
        <color indexed="64"/>
      </top>
      <bottom style="thin">
        <color indexed="64"/>
      </bottom>
      <diagonal/>
    </border>
  </borders>
  <cellStyleXfs count="8">
    <xf numFmtId="0" fontId="0" fillId="0" borderId="0"/>
    <xf numFmtId="0" fontId="9" fillId="0" borderId="0"/>
    <xf numFmtId="164" fontId="9" fillId="0" borderId="0" applyFont="0" applyFill="0" applyBorder="0" applyAlignment="0" applyProtection="0"/>
    <xf numFmtId="164" fontId="9" fillId="0" borderId="0" applyFont="0" applyFill="0" applyBorder="0" applyAlignment="0" applyProtection="0"/>
    <xf numFmtId="0" fontId="9" fillId="0" borderId="0"/>
    <xf numFmtId="0" fontId="9" fillId="0" borderId="0"/>
    <xf numFmtId="0" fontId="10" fillId="0" borderId="0" applyNumberFormat="0" applyFill="0" applyBorder="0" applyAlignment="0" applyProtection="0"/>
    <xf numFmtId="0" fontId="8" fillId="6" borderId="0" applyNumberFormat="0" applyBorder="0" applyAlignment="0" applyProtection="0"/>
  </cellStyleXfs>
  <cellXfs count="405">
    <xf numFmtId="0" fontId="0" fillId="0" borderId="0" xfId="0"/>
    <xf numFmtId="0" fontId="11" fillId="3" borderId="0" xfId="0" applyFont="1" applyFill="1" applyAlignment="1" applyProtection="1"/>
    <xf numFmtId="0" fontId="11" fillId="3" borderId="0" xfId="0" applyFont="1" applyFill="1" applyBorder="1" applyAlignment="1" applyProtection="1"/>
    <xf numFmtId="0" fontId="11" fillId="3" borderId="0" xfId="0" applyFont="1" applyFill="1" applyAlignment="1" applyProtection="1">
      <alignment horizontal="left" vertical="top"/>
    </xf>
    <xf numFmtId="0" fontId="7" fillId="0" borderId="0" xfId="0" applyFont="1" applyAlignment="1" applyProtection="1">
      <alignment horizontal="left" vertical="top"/>
    </xf>
    <xf numFmtId="0" fontId="7" fillId="0" borderId="0" xfId="0" applyFont="1" applyAlignment="1" applyProtection="1"/>
    <xf numFmtId="0" fontId="7" fillId="0" borderId="0" xfId="0" applyFont="1" applyBorder="1" applyAlignment="1" applyProtection="1"/>
    <xf numFmtId="0" fontId="7" fillId="0" borderId="0" xfId="0" applyFont="1" applyFill="1" applyAlignment="1" applyProtection="1"/>
    <xf numFmtId="4" fontId="11" fillId="0" borderId="20" xfId="0" applyNumberFormat="1" applyFont="1" applyBorder="1" applyAlignment="1" applyProtection="1">
      <alignment horizontal="left"/>
      <protection locked="0"/>
    </xf>
    <xf numFmtId="0" fontId="7" fillId="0" borderId="0" xfId="0" applyFont="1" applyAlignment="1" applyProtection="1">
      <alignment vertical="center"/>
    </xf>
    <xf numFmtId="4" fontId="11" fillId="3" borderId="3" xfId="0" applyNumberFormat="1" applyFont="1" applyFill="1" applyBorder="1" applyAlignment="1" applyProtection="1">
      <alignment horizontal="right" vertical="center"/>
      <protection locked="0"/>
    </xf>
    <xf numFmtId="0" fontId="13" fillId="0" borderId="0" xfId="0" applyFont="1" applyAlignment="1" applyProtection="1">
      <alignment vertical="center"/>
    </xf>
    <xf numFmtId="0" fontId="7" fillId="0" borderId="0" xfId="0" applyFont="1" applyFill="1" applyBorder="1" applyAlignment="1" applyProtection="1"/>
    <xf numFmtId="0" fontId="11" fillId="0" borderId="0" xfId="0" applyFont="1" applyAlignment="1" applyProtection="1">
      <alignment vertical="center"/>
    </xf>
    <xf numFmtId="0" fontId="7" fillId="0" borderId="0" xfId="0" applyFont="1" applyFill="1" applyAlignment="1" applyProtection="1">
      <alignment vertical="center"/>
    </xf>
    <xf numFmtId="0" fontId="12" fillId="0" borderId="0" xfId="0" applyFont="1" applyAlignment="1" applyProtection="1">
      <alignment vertical="center"/>
    </xf>
    <xf numFmtId="0" fontId="7" fillId="0" borderId="0" xfId="0" applyFont="1" applyBorder="1" applyAlignment="1" applyProtection="1">
      <alignment vertical="center"/>
    </xf>
    <xf numFmtId="0" fontId="12" fillId="2" borderId="0" xfId="6" applyFont="1" applyFill="1" applyBorder="1" applyAlignment="1" applyProtection="1">
      <alignment horizontal="left" vertical="center" wrapText="1"/>
    </xf>
    <xf numFmtId="0" fontId="11" fillId="2" borderId="10" xfId="6" applyFont="1" applyFill="1" applyBorder="1" applyAlignment="1" applyProtection="1">
      <alignment horizontal="left" vertical="center" wrapText="1"/>
    </xf>
    <xf numFmtId="3" fontId="11" fillId="0" borderId="25" xfId="0" applyNumberFormat="1" applyFont="1" applyBorder="1" applyAlignment="1" applyProtection="1">
      <alignment horizontal="left"/>
      <protection locked="0"/>
    </xf>
    <xf numFmtId="4" fontId="11" fillId="0" borderId="26" xfId="0" applyNumberFormat="1" applyFont="1" applyBorder="1" applyAlignment="1" applyProtection="1">
      <alignment horizontal="left"/>
      <protection locked="0"/>
    </xf>
    <xf numFmtId="4" fontId="11" fillId="0" borderId="34" xfId="0" applyNumberFormat="1" applyFont="1" applyBorder="1" applyAlignment="1" applyProtection="1">
      <alignment horizontal="left"/>
      <protection locked="0"/>
    </xf>
    <xf numFmtId="3" fontId="11" fillId="0" borderId="35" xfId="0" applyNumberFormat="1" applyFont="1" applyBorder="1" applyAlignment="1" applyProtection="1">
      <alignment horizontal="left"/>
      <protection locked="0"/>
    </xf>
    <xf numFmtId="4" fontId="11" fillId="0" borderId="36" xfId="0" applyNumberFormat="1" applyFont="1" applyBorder="1" applyAlignment="1" applyProtection="1">
      <alignment horizontal="left"/>
      <protection locked="0"/>
    </xf>
    <xf numFmtId="0" fontId="19" fillId="0" borderId="0" xfId="0" applyFont="1" applyAlignment="1">
      <alignment horizontal="left" vertical="top"/>
    </xf>
    <xf numFmtId="0" fontId="6" fillId="0" borderId="0" xfId="0" applyFont="1" applyAlignment="1">
      <alignment horizontal="left" vertical="top"/>
    </xf>
    <xf numFmtId="0" fontId="6" fillId="0" borderId="0" xfId="0" applyFont="1" applyAlignment="1">
      <alignment horizontal="left" vertical="center"/>
    </xf>
    <xf numFmtId="0" fontId="6" fillId="3" borderId="0" xfId="0" applyFont="1" applyFill="1" applyAlignment="1">
      <alignment horizontal="left" vertical="top"/>
    </xf>
    <xf numFmtId="49" fontId="11" fillId="0" borderId="38" xfId="0" applyNumberFormat="1" applyFont="1" applyBorder="1" applyAlignment="1" applyProtection="1">
      <alignment horizontal="left" vertical="center" wrapText="1"/>
      <protection locked="0"/>
    </xf>
    <xf numFmtId="49" fontId="11" fillId="0" borderId="38" xfId="0" applyNumberFormat="1" applyFont="1" applyBorder="1" applyAlignment="1" applyProtection="1">
      <alignment horizontal="left" wrapText="1"/>
      <protection locked="0"/>
    </xf>
    <xf numFmtId="14" fontId="11" fillId="0" borderId="38" xfId="0" applyNumberFormat="1" applyFont="1" applyBorder="1" applyAlignment="1" applyProtection="1">
      <alignment horizontal="left" wrapText="1"/>
      <protection locked="0"/>
    </xf>
    <xf numFmtId="49" fontId="12" fillId="2" borderId="33" xfId="0" applyNumberFormat="1" applyFont="1" applyFill="1" applyBorder="1" applyAlignment="1">
      <alignment horizontal="center" vertical="top"/>
    </xf>
    <xf numFmtId="49" fontId="12" fillId="2" borderId="18" xfId="0" applyNumberFormat="1" applyFont="1" applyFill="1" applyBorder="1" applyAlignment="1">
      <alignment horizontal="center" vertical="top"/>
    </xf>
    <xf numFmtId="0" fontId="13" fillId="7" borderId="32" xfId="0" applyFont="1" applyFill="1" applyBorder="1" applyAlignment="1">
      <alignment horizontal="left" vertical="center"/>
    </xf>
    <xf numFmtId="0" fontId="13" fillId="7" borderId="0" xfId="0" applyFont="1" applyFill="1" applyAlignment="1">
      <alignment horizontal="left" vertical="center"/>
    </xf>
    <xf numFmtId="1" fontId="11" fillId="0" borderId="29" xfId="0" applyNumberFormat="1" applyFont="1" applyBorder="1" applyAlignment="1" applyProtection="1">
      <alignment horizontal="left" wrapText="1"/>
      <protection locked="0"/>
    </xf>
    <xf numFmtId="4" fontId="11" fillId="2" borderId="37" xfId="0" applyNumberFormat="1" applyFont="1" applyFill="1" applyBorder="1" applyAlignment="1">
      <alignment horizontal="left"/>
    </xf>
    <xf numFmtId="4" fontId="11" fillId="2" borderId="19" xfId="0" applyNumberFormat="1" applyFont="1" applyFill="1" applyBorder="1" applyAlignment="1">
      <alignment horizontal="left"/>
    </xf>
    <xf numFmtId="0" fontId="11" fillId="3" borderId="0" xfId="0" applyFont="1" applyFill="1" applyAlignment="1">
      <alignment horizontal="center"/>
    </xf>
    <xf numFmtId="0" fontId="20" fillId="3" borderId="0" xfId="0" applyFont="1" applyFill="1"/>
    <xf numFmtId="0" fontId="11" fillId="3" borderId="0" xfId="0" applyFont="1" applyFill="1"/>
    <xf numFmtId="4" fontId="11" fillId="4" borderId="9" xfId="0" applyNumberFormat="1" applyFont="1" applyFill="1" applyBorder="1" applyAlignment="1">
      <alignment horizontal="right"/>
    </xf>
    <xf numFmtId="4" fontId="11" fillId="4" borderId="3" xfId="0" applyNumberFormat="1" applyFont="1" applyFill="1" applyBorder="1"/>
    <xf numFmtId="4" fontId="11" fillId="4" borderId="3" xfId="0" applyNumberFormat="1" applyFont="1" applyFill="1" applyBorder="1" applyAlignment="1">
      <alignment horizontal="right"/>
    </xf>
    <xf numFmtId="0" fontId="11" fillId="3" borderId="0" xfId="0" applyFont="1" applyFill="1" applyAlignment="1">
      <alignment vertical="top" wrapText="1"/>
    </xf>
    <xf numFmtId="10" fontId="11" fillId="3" borderId="3" xfId="0" applyNumberFormat="1" applyFont="1" applyFill="1" applyBorder="1" applyAlignment="1" applyProtection="1">
      <alignment horizontal="right"/>
      <protection locked="0"/>
    </xf>
    <xf numFmtId="2" fontId="11" fillId="3" borderId="0" xfId="0" applyNumberFormat="1" applyFont="1" applyFill="1"/>
    <xf numFmtId="0" fontId="11" fillId="3" borderId="40" xfId="0" applyFont="1" applyFill="1" applyBorder="1"/>
    <xf numFmtId="4" fontId="11" fillId="3" borderId="5" xfId="0" applyNumberFormat="1" applyFont="1" applyFill="1" applyBorder="1" applyAlignment="1" applyProtection="1">
      <alignment horizontal="right"/>
      <protection locked="0"/>
    </xf>
    <xf numFmtId="4" fontId="11" fillId="4" borderId="5" xfId="0" applyNumberFormat="1" applyFont="1" applyFill="1" applyBorder="1" applyAlignment="1">
      <alignment horizontal="right"/>
    </xf>
    <xf numFmtId="0" fontId="11" fillId="0" borderId="10" xfId="0" applyFont="1" applyBorder="1" applyAlignment="1">
      <alignment wrapText="1"/>
    </xf>
    <xf numFmtId="4" fontId="11" fillId="3" borderId="3" xfId="0" applyNumberFormat="1" applyFont="1" applyFill="1" applyBorder="1" applyAlignment="1" applyProtection="1">
      <alignment horizontal="right"/>
      <protection locked="0"/>
    </xf>
    <xf numFmtId="4" fontId="11" fillId="4" borderId="7" xfId="0" applyNumberFormat="1" applyFont="1" applyFill="1" applyBorder="1" applyAlignment="1">
      <alignment horizontal="right"/>
    </xf>
    <xf numFmtId="4" fontId="11" fillId="3" borderId="7" xfId="0" applyNumberFormat="1" applyFont="1" applyFill="1" applyBorder="1" applyAlignment="1" applyProtection="1">
      <alignment horizontal="right"/>
      <protection locked="0"/>
    </xf>
    <xf numFmtId="0" fontId="11" fillId="3" borderId="0" xfId="0" applyFont="1" applyFill="1" applyAlignment="1">
      <alignment wrapText="1"/>
    </xf>
    <xf numFmtId="4" fontId="11" fillId="3" borderId="22" xfId="0" applyNumberFormat="1" applyFont="1" applyFill="1" applyBorder="1" applyAlignment="1">
      <alignment horizontal="right"/>
    </xf>
    <xf numFmtId="4" fontId="11" fillId="0" borderId="0" xfId="0" applyNumberFormat="1" applyFont="1" applyAlignment="1">
      <alignment horizontal="right"/>
    </xf>
    <xf numFmtId="4" fontId="11" fillId="3" borderId="22" xfId="0" applyNumberFormat="1" applyFont="1" applyFill="1" applyBorder="1"/>
    <xf numFmtId="4" fontId="12" fillId="4" borderId="21" xfId="0" applyNumberFormat="1" applyFont="1" applyFill="1" applyBorder="1" applyAlignment="1">
      <alignment horizontal="right"/>
    </xf>
    <xf numFmtId="0" fontId="12" fillId="3" borderId="8" xfId="0" applyFont="1" applyFill="1" applyBorder="1" applyAlignment="1">
      <alignment horizontal="left" wrapText="1"/>
    </xf>
    <xf numFmtId="4" fontId="12" fillId="4" borderId="41" xfId="0" applyNumberFormat="1" applyFont="1" applyFill="1" applyBorder="1" applyAlignment="1">
      <alignment horizontal="right"/>
    </xf>
    <xf numFmtId="0" fontId="12" fillId="3" borderId="0" xfId="0" applyFont="1" applyFill="1" applyAlignment="1">
      <alignment horizontal="left" wrapText="1"/>
    </xf>
    <xf numFmtId="4" fontId="12" fillId="4" borderId="3" xfId="0" applyNumberFormat="1" applyFont="1" applyFill="1" applyBorder="1" applyAlignment="1">
      <alignment horizontal="right"/>
    </xf>
    <xf numFmtId="0" fontId="12" fillId="3" borderId="0" xfId="0" applyFont="1" applyFill="1"/>
    <xf numFmtId="4" fontId="11" fillId="0" borderId="0" xfId="0" applyNumberFormat="1" applyFont="1" applyAlignment="1" applyProtection="1">
      <alignment horizontal="right"/>
      <protection locked="0"/>
    </xf>
    <xf numFmtId="0" fontId="12" fillId="3" borderId="13" xfId="0" applyFont="1" applyFill="1" applyBorder="1" applyAlignment="1">
      <alignment wrapText="1"/>
    </xf>
    <xf numFmtId="4" fontId="12" fillId="4" borderId="4" xfId="0" applyNumberFormat="1" applyFont="1" applyFill="1" applyBorder="1" applyAlignment="1">
      <alignment horizontal="right"/>
    </xf>
    <xf numFmtId="4" fontId="11" fillId="4" borderId="4" xfId="0" applyNumberFormat="1" applyFont="1" applyFill="1" applyBorder="1" applyAlignment="1">
      <alignment horizontal="right"/>
    </xf>
    <xf numFmtId="0" fontId="15" fillId="3" borderId="40" xfId="0" applyFont="1" applyFill="1" applyBorder="1" applyAlignment="1">
      <alignment horizontal="left" wrapText="1"/>
    </xf>
    <xf numFmtId="0" fontId="12" fillId="3" borderId="6" xfId="0" applyFont="1" applyFill="1" applyBorder="1" applyAlignment="1">
      <alignment wrapText="1"/>
    </xf>
    <xf numFmtId="4" fontId="11" fillId="0" borderId="3" xfId="0" applyNumberFormat="1" applyFont="1" applyBorder="1" applyAlignment="1" applyProtection="1">
      <alignment horizontal="right"/>
      <protection locked="0"/>
    </xf>
    <xf numFmtId="0" fontId="11" fillId="0" borderId="0" xfId="0" applyFont="1"/>
    <xf numFmtId="4" fontId="11" fillId="0" borderId="7" xfId="0" applyNumberFormat="1" applyFont="1" applyBorder="1" applyAlignment="1" applyProtection="1">
      <alignment horizontal="right"/>
      <protection locked="0"/>
    </xf>
    <xf numFmtId="2" fontId="12" fillId="0" borderId="0" xfId="0" applyNumberFormat="1" applyFont="1"/>
    <xf numFmtId="4" fontId="11" fillId="0" borderId="4" xfId="0" applyNumberFormat="1" applyFont="1" applyBorder="1" applyAlignment="1" applyProtection="1">
      <alignment horizontal="right"/>
      <protection locked="0"/>
    </xf>
    <xf numFmtId="0" fontId="12" fillId="2" borderId="0" xfId="0" applyFont="1" applyFill="1"/>
    <xf numFmtId="2" fontId="12" fillId="2" borderId="0" xfId="0" applyNumberFormat="1" applyFont="1" applyFill="1"/>
    <xf numFmtId="4" fontId="11" fillId="3" borderId="4" xfId="0" applyNumberFormat="1" applyFont="1" applyFill="1" applyBorder="1" applyAlignment="1" applyProtection="1">
      <alignment horizontal="right"/>
      <protection locked="0"/>
    </xf>
    <xf numFmtId="4" fontId="11" fillId="2" borderId="5" xfId="0" applyNumberFormat="1" applyFont="1" applyFill="1" applyBorder="1" applyAlignment="1">
      <alignment horizontal="right"/>
    </xf>
    <xf numFmtId="4" fontId="12" fillId="2" borderId="0" xfId="0" applyNumberFormat="1" applyFont="1" applyFill="1" applyAlignment="1">
      <alignment horizontal="right"/>
    </xf>
    <xf numFmtId="2" fontId="12" fillId="2" borderId="0" xfId="0" applyNumberFormat="1" applyFont="1" applyFill="1" applyAlignment="1">
      <alignment horizontal="right"/>
    </xf>
    <xf numFmtId="2" fontId="11" fillId="3" borderId="0" xfId="0" applyNumberFormat="1" applyFont="1" applyFill="1" applyAlignment="1">
      <alignment horizontal="left"/>
    </xf>
    <xf numFmtId="4" fontId="11" fillId="0" borderId="49" xfId="0" applyNumberFormat="1" applyFont="1" applyBorder="1" applyAlignment="1" applyProtection="1">
      <alignment horizontal="right"/>
      <protection locked="0"/>
    </xf>
    <xf numFmtId="4" fontId="11" fillId="0" borderId="50" xfId="0" applyNumberFormat="1" applyFont="1" applyBorder="1" applyAlignment="1" applyProtection="1">
      <alignment horizontal="right"/>
      <protection locked="0"/>
    </xf>
    <xf numFmtId="4" fontId="12" fillId="0" borderId="51" xfId="0" applyNumberFormat="1" applyFont="1" applyBorder="1" applyAlignment="1">
      <alignment horizontal="right"/>
    </xf>
    <xf numFmtId="4" fontId="11" fillId="0" borderId="49" xfId="0" applyNumberFormat="1" applyFont="1" applyBorder="1" applyAlignment="1">
      <alignment horizontal="right"/>
    </xf>
    <xf numFmtId="4" fontId="11" fillId="0" borderId="52" xfId="0" applyNumberFormat="1" applyFont="1" applyBorder="1" applyAlignment="1">
      <alignment horizontal="right"/>
    </xf>
    <xf numFmtId="4" fontId="11" fillId="0" borderId="53" xfId="0" applyNumberFormat="1" applyFont="1" applyBorder="1" applyAlignment="1">
      <alignment horizontal="right"/>
    </xf>
    <xf numFmtId="4" fontId="11" fillId="0" borderId="51" xfId="0" applyNumberFormat="1" applyFont="1" applyBorder="1" applyAlignment="1">
      <alignment horizontal="right"/>
    </xf>
    <xf numFmtId="0" fontId="20" fillId="3" borderId="0" xfId="0" applyFont="1" applyFill="1" applyAlignment="1">
      <alignment horizontal="left"/>
    </xf>
    <xf numFmtId="4" fontId="11" fillId="0" borderId="53" xfId="0" applyNumberFormat="1" applyFont="1" applyBorder="1" applyAlignment="1" applyProtection="1">
      <alignment horizontal="right"/>
      <protection locked="0"/>
    </xf>
    <xf numFmtId="0" fontId="24" fillId="0" borderId="0" xfId="0" applyFont="1"/>
    <xf numFmtId="2" fontId="20" fillId="3" borderId="0" xfId="0" applyNumberFormat="1" applyFont="1" applyFill="1" applyAlignment="1">
      <alignment horizontal="left"/>
    </xf>
    <xf numFmtId="4" fontId="11" fillId="0" borderId="50" xfId="0" applyNumberFormat="1" applyFont="1" applyBorder="1" applyAlignment="1">
      <alignment horizontal="right"/>
    </xf>
    <xf numFmtId="4" fontId="11" fillId="0" borderId="54" xfId="0" applyNumberFormat="1" applyFont="1" applyBorder="1" applyAlignment="1">
      <alignment horizontal="right"/>
    </xf>
    <xf numFmtId="0" fontId="20" fillId="0" borderId="0" xfId="0" applyFont="1"/>
    <xf numFmtId="4" fontId="12" fillId="0" borderId="55" xfId="0" applyNumberFormat="1" applyFont="1" applyBorder="1" applyAlignment="1">
      <alignment horizontal="right"/>
    </xf>
    <xf numFmtId="4" fontId="11" fillId="0" borderId="56" xfId="0" applyNumberFormat="1" applyFont="1" applyBorder="1" applyAlignment="1">
      <alignment horizontal="right"/>
    </xf>
    <xf numFmtId="4" fontId="11" fillId="3" borderId="49" xfId="0" applyNumberFormat="1" applyFont="1" applyFill="1" applyBorder="1" applyAlignment="1">
      <alignment horizontal="right"/>
    </xf>
    <xf numFmtId="4" fontId="11" fillId="3" borderId="53" xfId="0" applyNumberFormat="1" applyFont="1" applyFill="1" applyBorder="1" applyAlignment="1">
      <alignment horizontal="right"/>
    </xf>
    <xf numFmtId="49" fontId="11" fillId="3" borderId="3" xfId="0" applyNumberFormat="1" applyFont="1" applyFill="1" applyBorder="1" applyAlignment="1" applyProtection="1">
      <alignment horizontal="left" vertical="top" wrapText="1"/>
      <protection locked="0"/>
    </xf>
    <xf numFmtId="0" fontId="11" fillId="3" borderId="0" xfId="0" applyFont="1" applyFill="1" applyAlignment="1">
      <alignment horizontal="left" vertical="top"/>
    </xf>
    <xf numFmtId="0" fontId="11" fillId="0" borderId="0" xfId="0" applyFont="1" applyAlignment="1">
      <alignment horizontal="left" vertical="top"/>
    </xf>
    <xf numFmtId="0" fontId="15" fillId="2" borderId="0" xfId="0" applyFont="1" applyFill="1" applyAlignment="1">
      <alignment horizontal="left" wrapText="1"/>
    </xf>
    <xf numFmtId="0" fontId="12" fillId="2" borderId="0" xfId="0" applyFont="1" applyFill="1" applyAlignment="1">
      <alignment horizontal="center" vertical="center"/>
    </xf>
    <xf numFmtId="0" fontId="11" fillId="2" borderId="10" xfId="0" applyFont="1" applyFill="1" applyBorder="1" applyAlignment="1">
      <alignment horizontal="left" vertical="center" wrapText="1"/>
    </xf>
    <xf numFmtId="0" fontId="13" fillId="0" borderId="47" xfId="0" applyFont="1" applyFill="1" applyBorder="1" applyAlignment="1">
      <alignment vertical="center" wrapText="1"/>
    </xf>
    <xf numFmtId="0" fontId="13" fillId="0" borderId="0" xfId="0" applyFont="1" applyFill="1" applyAlignment="1" applyProtection="1">
      <alignment vertical="center"/>
    </xf>
    <xf numFmtId="4" fontId="12" fillId="0" borderId="60" xfId="0" applyNumberFormat="1" applyFont="1" applyBorder="1"/>
    <xf numFmtId="4" fontId="12" fillId="0" borderId="60" xfId="0" applyNumberFormat="1" applyFont="1" applyBorder="1" applyAlignment="1">
      <alignment wrapText="1"/>
    </xf>
    <xf numFmtId="4" fontId="11" fillId="0" borderId="60" xfId="0" applyNumberFormat="1" applyFont="1" applyBorder="1"/>
    <xf numFmtId="4" fontId="12" fillId="5" borderId="42" xfId="0" applyNumberFormat="1" applyFont="1" applyFill="1" applyBorder="1" applyAlignment="1">
      <alignment horizontal="right"/>
    </xf>
    <xf numFmtId="4" fontId="12" fillId="5" borderId="3" xfId="0" applyNumberFormat="1" applyFont="1" applyFill="1" applyBorder="1" applyAlignment="1">
      <alignment horizontal="right"/>
    </xf>
    <xf numFmtId="4" fontId="12" fillId="5" borderId="5" xfId="0" applyNumberFormat="1" applyFont="1" applyFill="1" applyBorder="1" applyAlignment="1">
      <alignment horizontal="right"/>
    </xf>
    <xf numFmtId="0" fontId="12" fillId="3" borderId="3" xfId="0" applyFont="1" applyFill="1" applyBorder="1" applyAlignment="1">
      <alignment horizontal="left" wrapText="1"/>
    </xf>
    <xf numFmtId="0" fontId="11" fillId="3" borderId="12" xfId="0" applyFont="1" applyFill="1" applyBorder="1" applyAlignment="1">
      <alignment horizontal="left" vertical="center" wrapText="1"/>
    </xf>
    <xf numFmtId="0" fontId="11" fillId="3" borderId="12" xfId="0" applyFont="1" applyFill="1" applyBorder="1" applyAlignment="1">
      <alignment vertical="center" wrapText="1"/>
    </xf>
    <xf numFmtId="4" fontId="11" fillId="0" borderId="5" xfId="0" applyNumberFormat="1" applyFont="1" applyBorder="1" applyAlignment="1" applyProtection="1">
      <alignment horizontal="right"/>
      <protection locked="0"/>
    </xf>
    <xf numFmtId="0" fontId="11" fillId="0" borderId="10" xfId="0" applyFont="1" applyBorder="1" applyAlignment="1">
      <alignment horizontal="left" vertical="center" wrapText="1"/>
    </xf>
    <xf numFmtId="0" fontId="14" fillId="0" borderId="40" xfId="0" applyFont="1" applyBorder="1" applyAlignment="1">
      <alignment horizontal="left" wrapText="1"/>
    </xf>
    <xf numFmtId="0" fontId="11" fillId="3" borderId="21" xfId="0" applyFont="1" applyFill="1" applyBorder="1" applyAlignment="1">
      <alignment vertical="center" wrapText="1"/>
    </xf>
    <xf numFmtId="0" fontId="11" fillId="3" borderId="5" xfId="0" applyFont="1" applyFill="1" applyBorder="1" applyAlignment="1">
      <alignment vertical="center" wrapText="1"/>
    </xf>
    <xf numFmtId="0" fontId="6" fillId="0" borderId="15" xfId="0" applyFont="1" applyBorder="1" applyAlignment="1">
      <alignment vertical="center" wrapText="1"/>
    </xf>
    <xf numFmtId="0" fontId="11" fillId="3" borderId="10" xfId="0" applyFont="1" applyFill="1" applyBorder="1" applyAlignment="1">
      <alignment horizontal="left" vertical="center" wrapText="1"/>
    </xf>
    <xf numFmtId="4" fontId="11" fillId="4" borderId="7" xfId="0" applyNumberFormat="1" applyFont="1" applyFill="1" applyBorder="1" applyAlignment="1">
      <alignment horizontal="right" vertical="center"/>
    </xf>
    <xf numFmtId="0" fontId="11" fillId="3" borderId="14" xfId="0" applyFont="1" applyFill="1" applyBorder="1" applyAlignment="1">
      <alignment horizontal="left" vertical="center" wrapText="1"/>
    </xf>
    <xf numFmtId="0" fontId="6" fillId="0" borderId="10" xfId="0" applyFont="1" applyBorder="1" applyAlignment="1">
      <alignment vertical="center" wrapText="1"/>
    </xf>
    <xf numFmtId="4" fontId="11" fillId="0" borderId="0" xfId="0" applyNumberFormat="1" applyFont="1" applyAlignment="1" applyProtection="1">
      <alignment horizontal="right" vertical="center"/>
      <protection locked="0"/>
    </xf>
    <xf numFmtId="0" fontId="11" fillId="0" borderId="0" xfId="0" applyFont="1" applyAlignment="1">
      <alignment vertical="center" wrapText="1"/>
    </xf>
    <xf numFmtId="0" fontId="11" fillId="3" borderId="43" xfId="0" applyFont="1" applyFill="1" applyBorder="1" applyAlignment="1">
      <alignment horizontal="left" vertical="center" wrapText="1"/>
    </xf>
    <xf numFmtId="0" fontId="11" fillId="3" borderId="62" xfId="0" applyFont="1" applyFill="1" applyBorder="1" applyAlignment="1">
      <alignment horizontal="left" vertical="center" wrapText="1"/>
    </xf>
    <xf numFmtId="0" fontId="11" fillId="0" borderId="63" xfId="0" applyFont="1" applyBorder="1" applyAlignment="1">
      <alignment horizontal="left" vertical="center" wrapText="1"/>
    </xf>
    <xf numFmtId="0" fontId="11" fillId="0" borderId="5" xfId="0" applyFont="1" applyBorder="1" applyAlignment="1">
      <alignment horizontal="left" wrapText="1"/>
    </xf>
    <xf numFmtId="0" fontId="11" fillId="0" borderId="10" xfId="0" applyFont="1" applyFill="1" applyBorder="1" applyAlignment="1">
      <alignment horizontal="left" vertical="center" wrapText="1"/>
    </xf>
    <xf numFmtId="4" fontId="11" fillId="4" borderId="3" xfId="0" applyNumberFormat="1" applyFont="1" applyFill="1" applyBorder="1" applyAlignment="1">
      <alignment horizontal="right" vertical="center"/>
    </xf>
    <xf numFmtId="0" fontId="11" fillId="0" borderId="0" xfId="0" applyFont="1" applyFill="1" applyAlignment="1">
      <alignment horizontal="left" vertical="center" wrapText="1"/>
    </xf>
    <xf numFmtId="4" fontId="11" fillId="4" borderId="4" xfId="0" applyNumberFormat="1" applyFont="1" applyFill="1" applyBorder="1" applyAlignment="1">
      <alignment horizontal="right" vertical="center"/>
    </xf>
    <xf numFmtId="0" fontId="12" fillId="0" borderId="44" xfId="0" applyFont="1" applyFill="1" applyBorder="1" applyAlignment="1">
      <alignment horizontal="left" vertical="center" wrapText="1"/>
    </xf>
    <xf numFmtId="4" fontId="12" fillId="9" borderId="44" xfId="0" applyNumberFormat="1" applyFont="1" applyFill="1" applyBorder="1" applyAlignment="1">
      <alignment horizontal="right" vertical="center"/>
    </xf>
    <xf numFmtId="0" fontId="11" fillId="0" borderId="2" xfId="0" applyFont="1" applyFill="1" applyBorder="1" applyAlignment="1">
      <alignment horizontal="left" vertical="center" wrapText="1"/>
    </xf>
    <xf numFmtId="4" fontId="12" fillId="9" borderId="29" xfId="0" applyNumberFormat="1" applyFont="1" applyFill="1" applyBorder="1" applyAlignment="1">
      <alignment horizontal="right" vertical="center"/>
    </xf>
    <xf numFmtId="4" fontId="11" fillId="4" borderId="5" xfId="0" applyNumberFormat="1" applyFont="1" applyFill="1" applyBorder="1" applyAlignment="1">
      <alignment horizontal="right" vertical="center"/>
    </xf>
    <xf numFmtId="0" fontId="21" fillId="0" borderId="0" xfId="0" applyFont="1" applyFill="1" applyAlignment="1">
      <alignment horizontal="left" wrapText="1"/>
    </xf>
    <xf numFmtId="0" fontId="15" fillId="2" borderId="0" xfId="0" applyFont="1" applyFill="1" applyAlignment="1">
      <alignment wrapText="1"/>
    </xf>
    <xf numFmtId="0" fontId="11" fillId="2" borderId="10" xfId="0" applyFont="1" applyFill="1" applyBorder="1" applyAlignment="1">
      <alignment vertical="center" wrapText="1"/>
    </xf>
    <xf numFmtId="2" fontId="12" fillId="2" borderId="0" xfId="0" applyNumberFormat="1" applyFont="1" applyFill="1" applyAlignment="1">
      <alignment horizontal="right" vertical="center"/>
    </xf>
    <xf numFmtId="0" fontId="11" fillId="2" borderId="45" xfId="0" applyFont="1" applyFill="1" applyBorder="1" applyAlignment="1">
      <alignment horizontal="left" vertical="center" wrapText="1"/>
    </xf>
    <xf numFmtId="4" fontId="11" fillId="2" borderId="5" xfId="0" applyNumberFormat="1" applyFont="1" applyFill="1" applyBorder="1" applyAlignment="1">
      <alignment horizontal="right" vertical="center"/>
    </xf>
    <xf numFmtId="0" fontId="11" fillId="0" borderId="46" xfId="0" applyFont="1" applyFill="1" applyBorder="1" applyAlignment="1">
      <alignment vertical="center" wrapText="1"/>
    </xf>
    <xf numFmtId="0" fontId="11" fillId="0" borderId="46" xfId="0" applyFont="1" applyFill="1" applyBorder="1" applyAlignment="1">
      <alignment horizontal="left" vertical="center" wrapText="1"/>
    </xf>
    <xf numFmtId="4" fontId="12" fillId="9" borderId="5" xfId="0" applyNumberFormat="1" applyFont="1" applyFill="1" applyBorder="1" applyAlignment="1">
      <alignment horizontal="right"/>
    </xf>
    <xf numFmtId="0" fontId="14" fillId="0" borderId="29" xfId="0" applyFont="1" applyFill="1" applyBorder="1" applyAlignment="1">
      <alignment vertical="center" wrapText="1"/>
    </xf>
    <xf numFmtId="0" fontId="15" fillId="0" borderId="42" xfId="0" applyFont="1" applyFill="1" applyBorder="1" applyAlignment="1">
      <alignment horizontal="left" vertical="center" wrapText="1"/>
    </xf>
    <xf numFmtId="4" fontId="23" fillId="4" borderId="16" xfId="0" applyNumberFormat="1" applyFont="1" applyFill="1" applyBorder="1" applyAlignment="1">
      <alignment horizontal="left" vertical="top"/>
    </xf>
    <xf numFmtId="0" fontId="26" fillId="3" borderId="0" xfId="0" applyFont="1" applyFill="1" applyAlignment="1">
      <alignment horizontal="left" vertical="center"/>
    </xf>
    <xf numFmtId="0" fontId="27" fillId="0" borderId="0" xfId="0" applyFont="1" applyFill="1" applyAlignment="1">
      <alignment wrapText="1"/>
    </xf>
    <xf numFmtId="4" fontId="23" fillId="4" borderId="57" xfId="0" applyNumberFormat="1" applyFont="1" applyFill="1" applyBorder="1" applyAlignment="1">
      <alignment horizontal="left" vertical="top"/>
    </xf>
    <xf numFmtId="4" fontId="23" fillId="4" borderId="61" xfId="0" applyNumberFormat="1" applyFont="1" applyFill="1" applyBorder="1" applyAlignment="1">
      <alignment horizontal="left" vertical="top"/>
    </xf>
    <xf numFmtId="4" fontId="23" fillId="4" borderId="12" xfId="0" applyNumberFormat="1" applyFont="1" applyFill="1" applyBorder="1" applyAlignment="1">
      <alignment horizontal="left" vertical="top"/>
    </xf>
    <xf numFmtId="4" fontId="23" fillId="4" borderId="61" xfId="0" applyNumberFormat="1" applyFont="1" applyFill="1" applyBorder="1" applyAlignment="1">
      <alignment vertical="top"/>
    </xf>
    <xf numFmtId="4" fontId="11" fillId="4" borderId="12" xfId="0" applyNumberFormat="1" applyFont="1" applyFill="1" applyBorder="1" applyAlignment="1">
      <alignment horizontal="right"/>
    </xf>
    <xf numFmtId="0" fontId="11" fillId="10" borderId="39" xfId="0" applyFont="1" applyFill="1" applyBorder="1" applyAlignment="1">
      <alignment horizontal="left" vertical="center" wrapText="1"/>
    </xf>
    <xf numFmtId="0" fontId="11" fillId="10" borderId="0" xfId="0" applyFont="1" applyFill="1" applyAlignment="1">
      <alignment horizontal="left" vertical="top" wrapText="1"/>
    </xf>
    <xf numFmtId="0" fontId="11" fillId="10" borderId="0" xfId="0" applyFont="1" applyFill="1" applyAlignment="1">
      <alignment vertical="center" wrapText="1"/>
    </xf>
    <xf numFmtId="0" fontId="11" fillId="0" borderId="11" xfId="0" applyFont="1" applyFill="1" applyBorder="1" applyAlignment="1">
      <alignment horizontal="left" vertical="center" wrapText="1"/>
    </xf>
    <xf numFmtId="0" fontId="15" fillId="0" borderId="40" xfId="0" applyFont="1" applyBorder="1" applyAlignment="1">
      <alignment horizontal="left" wrapText="1"/>
    </xf>
    <xf numFmtId="0" fontId="12" fillId="0" borderId="40" xfId="0" applyFont="1" applyBorder="1" applyAlignment="1">
      <alignment horizontal="left" vertical="top"/>
    </xf>
    <xf numFmtId="49" fontId="15" fillId="2" borderId="32" xfId="0" applyNumberFormat="1" applyFont="1" applyFill="1" applyBorder="1" applyAlignment="1">
      <alignment horizontal="left" vertical="center"/>
    </xf>
    <xf numFmtId="49" fontId="15" fillId="2" borderId="0" xfId="0" applyNumberFormat="1" applyFont="1" applyFill="1" applyAlignment="1">
      <alignment horizontal="left" vertical="center"/>
    </xf>
    <xf numFmtId="2" fontId="11" fillId="3" borderId="0" xfId="0" applyNumberFormat="1" applyFont="1" applyFill="1" applyAlignment="1">
      <alignment horizontal="center"/>
    </xf>
    <xf numFmtId="0" fontId="18" fillId="0" borderId="0" xfId="0" applyFont="1" applyAlignment="1">
      <alignment horizontal="left" vertical="center" wrapText="1"/>
    </xf>
    <xf numFmtId="0" fontId="0" fillId="0" borderId="0" xfId="0" applyFill="1" applyAlignment="1">
      <alignment vertical="center" wrapText="1"/>
    </xf>
    <xf numFmtId="0" fontId="0" fillId="0" borderId="0" xfId="0" applyFill="1" applyAlignment="1">
      <alignment horizontal="left" vertical="center" wrapText="1"/>
    </xf>
    <xf numFmtId="0" fontId="11" fillId="0" borderId="10" xfId="0" applyFont="1" applyBorder="1" applyAlignment="1">
      <alignment vertical="center" wrapText="1"/>
    </xf>
    <xf numFmtId="4" fontId="11" fillId="0" borderId="58" xfId="0" applyNumberFormat="1" applyFont="1" applyBorder="1" applyAlignment="1">
      <alignment vertical="center" wrapText="1"/>
    </xf>
    <xf numFmtId="4" fontId="11" fillId="0" borderId="58" xfId="0" applyNumberFormat="1" applyFont="1" applyBorder="1" applyAlignment="1">
      <alignment vertical="center"/>
    </xf>
    <xf numFmtId="4" fontId="11" fillId="0" borderId="58" xfId="0" applyNumberFormat="1" applyFont="1" applyBorder="1" applyAlignment="1">
      <alignment horizontal="left" vertical="center" wrapText="1"/>
    </xf>
    <xf numFmtId="4" fontId="11" fillId="0" borderId="60" xfId="0" applyNumberFormat="1" applyFont="1" applyBorder="1" applyAlignment="1">
      <alignment horizontal="left" vertical="center" wrapText="1"/>
    </xf>
    <xf numFmtId="4" fontId="11" fillId="0" borderId="60" xfId="0" applyNumberFormat="1" applyFont="1" applyBorder="1" applyAlignment="1">
      <alignment horizontal="left" vertical="center"/>
    </xf>
    <xf numFmtId="4" fontId="12" fillId="0" borderId="58" xfId="0" applyNumberFormat="1" applyFont="1" applyBorder="1" applyAlignment="1">
      <alignment vertical="center"/>
    </xf>
    <xf numFmtId="0" fontId="11" fillId="3" borderId="58" xfId="0" applyFont="1" applyFill="1" applyBorder="1" applyAlignment="1">
      <alignment vertical="center" wrapText="1"/>
    </xf>
    <xf numFmtId="0" fontId="11" fillId="3" borderId="59" xfId="0" applyFont="1" applyFill="1" applyBorder="1" applyAlignment="1">
      <alignment vertical="center"/>
    </xf>
    <xf numFmtId="4" fontId="11" fillId="0" borderId="58" xfId="0" applyNumberFormat="1" applyFont="1" applyBorder="1" applyAlignment="1">
      <alignment horizontal="left" vertical="center"/>
    </xf>
    <xf numFmtId="4" fontId="12" fillId="0" borderId="60" xfId="0" applyNumberFormat="1" applyFont="1" applyBorder="1" applyAlignment="1">
      <alignment vertical="center" wrapText="1"/>
    </xf>
    <xf numFmtId="4" fontId="11" fillId="0" borderId="59" xfId="0" applyNumberFormat="1" applyFont="1" applyBorder="1" applyAlignment="1">
      <alignment horizontal="left" vertical="center"/>
    </xf>
    <xf numFmtId="4" fontId="12" fillId="0" borderId="60" xfId="0" applyNumberFormat="1" applyFont="1" applyBorder="1" applyAlignment="1">
      <alignment vertical="center"/>
    </xf>
    <xf numFmtId="0" fontId="0" fillId="0" borderId="0" xfId="0" applyFill="1" applyAlignment="1">
      <alignment vertical="center"/>
    </xf>
    <xf numFmtId="0" fontId="11" fillId="0" borderId="10" xfId="0" applyFont="1" applyFill="1" applyBorder="1" applyAlignment="1">
      <alignment vertical="center" wrapText="1"/>
    </xf>
    <xf numFmtId="4" fontId="11" fillId="8" borderId="3" xfId="0" applyNumberFormat="1" applyFont="1" applyFill="1" applyBorder="1" applyAlignment="1" applyProtection="1">
      <alignment horizontal="right"/>
      <protection locked="0"/>
    </xf>
    <xf numFmtId="0" fontId="25" fillId="0" borderId="0" xfId="0" applyFont="1" applyAlignment="1"/>
    <xf numFmtId="0" fontId="5" fillId="0" borderId="0" xfId="0" applyFont="1"/>
    <xf numFmtId="4" fontId="11" fillId="0" borderId="67" xfId="0" applyNumberFormat="1" applyFont="1" applyBorder="1" applyAlignment="1" applyProtection="1">
      <alignment horizontal="left"/>
      <protection locked="0"/>
    </xf>
    <xf numFmtId="3" fontId="11" fillId="0" borderId="68" xfId="0" applyNumberFormat="1" applyFont="1" applyBorder="1" applyAlignment="1" applyProtection="1">
      <alignment horizontal="left"/>
      <protection locked="0"/>
    </xf>
    <xf numFmtId="49" fontId="15" fillId="2" borderId="66" xfId="0" applyNumberFormat="1" applyFont="1" applyFill="1" applyBorder="1" applyAlignment="1">
      <alignment horizontal="left" vertical="center"/>
    </xf>
    <xf numFmtId="0" fontId="5" fillId="7" borderId="33" xfId="0" applyFont="1" applyFill="1" applyBorder="1" applyAlignment="1">
      <alignment horizontal="left"/>
    </xf>
    <xf numFmtId="0" fontId="5" fillId="7" borderId="18" xfId="0" applyFont="1" applyFill="1" applyBorder="1" applyAlignment="1">
      <alignment horizontal="left"/>
    </xf>
    <xf numFmtId="4" fontId="11" fillId="0" borderId="69" xfId="0" applyNumberFormat="1" applyFont="1" applyBorder="1" applyAlignment="1" applyProtection="1">
      <alignment horizontal="left"/>
      <protection locked="0"/>
    </xf>
    <xf numFmtId="4" fontId="11" fillId="4" borderId="42" xfId="0" applyNumberFormat="1" applyFont="1" applyFill="1" applyBorder="1" applyAlignment="1">
      <alignment horizontal="right"/>
    </xf>
    <xf numFmtId="49" fontId="29" fillId="3" borderId="17" xfId="6" applyNumberFormat="1" applyFont="1" applyFill="1" applyBorder="1" applyAlignment="1" applyProtection="1">
      <alignment horizontal="left" wrapText="1"/>
    </xf>
    <xf numFmtId="0" fontId="5" fillId="0" borderId="0" xfId="0" applyFont="1" applyAlignment="1">
      <alignment vertical="center"/>
    </xf>
    <xf numFmtId="0" fontId="12" fillId="5" borderId="27" xfId="0" applyFont="1" applyFill="1" applyBorder="1"/>
    <xf numFmtId="0" fontId="12" fillId="5" borderId="28" xfId="0" applyFont="1" applyFill="1" applyBorder="1" applyAlignment="1">
      <alignment wrapText="1"/>
    </xf>
    <xf numFmtId="0" fontId="12" fillId="5" borderId="38" xfId="0" applyFont="1" applyFill="1" applyBorder="1" applyAlignment="1">
      <alignment wrapText="1"/>
    </xf>
    <xf numFmtId="1" fontId="16" fillId="4" borderId="30" xfId="0" applyNumberFormat="1" applyFont="1" applyFill="1" applyBorder="1" applyAlignment="1">
      <alignment horizontal="left"/>
    </xf>
    <xf numFmtId="1" fontId="11" fillId="4" borderId="31" xfId="0" applyNumberFormat="1" applyFont="1" applyFill="1" applyBorder="1" applyAlignment="1">
      <alignment horizontal="left" vertical="top"/>
    </xf>
    <xf numFmtId="49" fontId="11" fillId="4" borderId="23" xfId="0" applyNumberFormat="1" applyFont="1" applyFill="1" applyBorder="1" applyAlignment="1">
      <alignment horizontal="left" vertical="top"/>
    </xf>
    <xf numFmtId="49" fontId="16" fillId="4" borderId="65" xfId="0" applyNumberFormat="1" applyFont="1" applyFill="1" applyBorder="1" applyAlignment="1">
      <alignment horizontal="left" wrapText="1"/>
    </xf>
    <xf numFmtId="0" fontId="13" fillId="4" borderId="32" xfId="0" applyFont="1" applyFill="1" applyBorder="1" applyAlignment="1">
      <alignment horizontal="left" vertical="center"/>
    </xf>
    <xf numFmtId="0" fontId="5" fillId="4" borderId="33" xfId="0" applyFont="1" applyFill="1" applyBorder="1" applyAlignment="1">
      <alignment horizontal="left"/>
    </xf>
    <xf numFmtId="4" fontId="11" fillId="4" borderId="33" xfId="0" applyNumberFormat="1" applyFont="1" applyFill="1" applyBorder="1" applyAlignment="1">
      <alignment horizontal="left" vertical="top"/>
    </xf>
    <xf numFmtId="0" fontId="11" fillId="4" borderId="33" xfId="0" applyFont="1" applyFill="1" applyBorder="1" applyAlignment="1">
      <alignment horizontal="left"/>
    </xf>
    <xf numFmtId="3" fontId="11" fillId="4" borderId="33" xfId="0" applyNumberFormat="1" applyFont="1" applyFill="1" applyBorder="1" applyAlignment="1">
      <alignment horizontal="left" vertical="top"/>
    </xf>
    <xf numFmtId="0" fontId="12" fillId="4" borderId="32" xfId="0" applyFont="1" applyFill="1" applyBorder="1" applyAlignment="1">
      <alignment horizontal="left" vertical="center"/>
    </xf>
    <xf numFmtId="0" fontId="13" fillId="4" borderId="0" xfId="0" applyFont="1" applyFill="1" applyAlignment="1">
      <alignment horizontal="left" vertical="center"/>
    </xf>
    <xf numFmtId="0" fontId="5" fillId="4" borderId="18" xfId="0" applyFont="1" applyFill="1" applyBorder="1" applyAlignment="1">
      <alignment horizontal="left"/>
    </xf>
    <xf numFmtId="4" fontId="11" fillId="4" borderId="18" xfId="0" applyNumberFormat="1" applyFont="1" applyFill="1" applyBorder="1" applyAlignment="1">
      <alignment horizontal="left" vertical="top"/>
    </xf>
    <xf numFmtId="0" fontId="11" fillId="4" borderId="18" xfId="0" applyFont="1" applyFill="1" applyBorder="1" applyAlignment="1">
      <alignment horizontal="left"/>
    </xf>
    <xf numFmtId="3" fontId="11" fillId="4" borderId="18" xfId="0" applyNumberFormat="1" applyFont="1" applyFill="1" applyBorder="1" applyAlignment="1">
      <alignment horizontal="left" vertical="top"/>
    </xf>
    <xf numFmtId="0" fontId="12" fillId="4" borderId="0" xfId="0" applyFont="1" applyFill="1" applyAlignment="1">
      <alignment horizontal="left" vertical="center"/>
    </xf>
    <xf numFmtId="0" fontId="13" fillId="4" borderId="66" xfId="0" applyFont="1" applyFill="1" applyBorder="1" applyAlignment="1">
      <alignment horizontal="left" vertical="center"/>
    </xf>
    <xf numFmtId="0" fontId="12" fillId="4" borderId="66" xfId="0" applyFont="1" applyFill="1" applyBorder="1" applyAlignment="1">
      <alignment horizontal="left" vertical="center"/>
    </xf>
    <xf numFmtId="49" fontId="15" fillId="9" borderId="32" xfId="0" applyNumberFormat="1" applyFont="1" applyFill="1" applyBorder="1" applyAlignment="1">
      <alignment horizontal="left" vertical="center"/>
    </xf>
    <xf numFmtId="0" fontId="12" fillId="9" borderId="33" xfId="0" applyFont="1" applyFill="1" applyBorder="1" applyAlignment="1">
      <alignment wrapText="1"/>
    </xf>
    <xf numFmtId="49" fontId="15" fillId="9" borderId="0" xfId="0" applyNumberFormat="1" applyFont="1" applyFill="1" applyAlignment="1">
      <alignment horizontal="left" vertical="center"/>
    </xf>
    <xf numFmtId="0" fontId="12" fillId="9" borderId="18" xfId="0" applyFont="1" applyFill="1" applyBorder="1" applyAlignment="1">
      <alignment wrapText="1"/>
    </xf>
    <xf numFmtId="49" fontId="15" fillId="9" borderId="66" xfId="0" applyNumberFormat="1" applyFont="1" applyFill="1" applyBorder="1" applyAlignment="1">
      <alignment horizontal="left" vertical="center"/>
    </xf>
    <xf numFmtId="0" fontId="11" fillId="2" borderId="12" xfId="0" applyFont="1" applyFill="1" applyBorder="1" applyAlignment="1">
      <alignment vertical="center" wrapText="1"/>
    </xf>
    <xf numFmtId="0" fontId="11" fillId="2" borderId="24" xfId="6" applyFont="1" applyFill="1" applyBorder="1" applyAlignment="1" applyProtection="1">
      <alignment horizontal="left" vertical="center" wrapText="1"/>
    </xf>
    <xf numFmtId="0" fontId="11" fillId="2" borderId="73" xfId="0" applyFont="1" applyFill="1" applyBorder="1" applyAlignment="1">
      <alignment horizontal="left" vertical="center" wrapText="1"/>
    </xf>
    <xf numFmtId="0" fontId="11" fillId="2" borderId="72" xfId="0" applyFont="1" applyFill="1" applyBorder="1" applyAlignment="1">
      <alignment horizontal="left" vertical="center" wrapText="1"/>
    </xf>
    <xf numFmtId="0" fontId="11" fillId="2" borderId="24" xfId="0" applyFont="1" applyFill="1" applyBorder="1" applyAlignment="1">
      <alignment horizontal="left" vertical="center" wrapText="1"/>
    </xf>
    <xf numFmtId="4" fontId="11" fillId="3" borderId="4" xfId="0" applyNumberFormat="1" applyFont="1" applyFill="1" applyBorder="1" applyAlignment="1" applyProtection="1">
      <alignment horizontal="right" vertical="center"/>
      <protection locked="0"/>
    </xf>
    <xf numFmtId="0" fontId="11" fillId="2" borderId="74" xfId="0" applyFont="1" applyFill="1" applyBorder="1" applyAlignment="1">
      <alignment horizontal="left" vertical="center" wrapText="1"/>
    </xf>
    <xf numFmtId="0" fontId="6" fillId="0" borderId="0" xfId="0" applyFont="1" applyAlignment="1">
      <alignment vertical="center" wrapText="1"/>
    </xf>
    <xf numFmtId="0" fontId="11" fillId="0" borderId="12" xfId="0" applyFont="1" applyBorder="1" applyAlignment="1">
      <alignment vertical="center" wrapText="1"/>
    </xf>
    <xf numFmtId="0" fontId="11" fillId="0" borderId="11" xfId="0" applyFont="1" applyBorder="1" applyAlignment="1">
      <alignment vertical="center" wrapText="1"/>
    </xf>
    <xf numFmtId="0" fontId="12" fillId="3" borderId="0" xfId="0" applyFont="1" applyFill="1" applyAlignment="1">
      <alignment vertical="center" wrapText="1"/>
    </xf>
    <xf numFmtId="0" fontId="11" fillId="0" borderId="14" xfId="0" applyFont="1" applyBorder="1" applyAlignment="1">
      <alignment vertical="center" wrapText="1"/>
    </xf>
    <xf numFmtId="0" fontId="11" fillId="0" borderId="15" xfId="0" applyFont="1" applyBorder="1" applyAlignment="1">
      <alignment vertical="center" wrapText="1"/>
    </xf>
    <xf numFmtId="4" fontId="12" fillId="4" borderId="5" xfId="0" applyNumberFormat="1" applyFont="1" applyFill="1" applyBorder="1" applyAlignment="1">
      <alignment horizontal="right"/>
    </xf>
    <xf numFmtId="0" fontId="6" fillId="0" borderId="8" xfId="0" applyFont="1" applyBorder="1" applyAlignment="1">
      <alignment vertical="center" wrapText="1"/>
    </xf>
    <xf numFmtId="0" fontId="12" fillId="0" borderId="11" xfId="0" applyFont="1" applyBorder="1" applyAlignment="1">
      <alignment wrapText="1"/>
    </xf>
    <xf numFmtId="0" fontId="11" fillId="0" borderId="1" xfId="0" applyFont="1" applyBorder="1" applyAlignment="1">
      <alignment vertical="center" wrapText="1"/>
    </xf>
    <xf numFmtId="0" fontId="11" fillId="3" borderId="0" xfId="0" applyFont="1" applyFill="1" applyAlignment="1">
      <alignment vertical="center" wrapText="1"/>
    </xf>
    <xf numFmtId="0" fontId="11" fillId="3" borderId="62" xfId="0" applyFont="1" applyFill="1" applyBorder="1" applyAlignment="1">
      <alignment vertical="center" wrapText="1"/>
    </xf>
    <xf numFmtId="0" fontId="6" fillId="0" borderId="11" xfId="0" applyFont="1" applyBorder="1" applyAlignment="1">
      <alignment vertical="center" wrapText="1"/>
    </xf>
    <xf numFmtId="0" fontId="11" fillId="2" borderId="71" xfId="6" applyFont="1" applyFill="1" applyBorder="1" applyAlignment="1" applyProtection="1">
      <alignment horizontal="left" vertical="center" wrapText="1"/>
    </xf>
    <xf numFmtId="0" fontId="11" fillId="2" borderId="0" xfId="0" applyFont="1" applyFill="1" applyBorder="1" applyAlignment="1">
      <alignment horizontal="left" vertical="center" wrapText="1"/>
    </xf>
    <xf numFmtId="0" fontId="11" fillId="2" borderId="12" xfId="0" applyFont="1" applyFill="1" applyBorder="1" applyAlignment="1">
      <alignment horizontal="left" vertical="center" wrapText="1"/>
    </xf>
    <xf numFmtId="49" fontId="15" fillId="0" borderId="0" xfId="7" applyNumberFormat="1" applyFont="1" applyFill="1" applyAlignment="1">
      <alignment horizontal="left" vertical="top" wrapText="1"/>
    </xf>
    <xf numFmtId="0" fontId="12" fillId="0" borderId="0" xfId="7" applyFont="1" applyFill="1" applyAlignment="1">
      <alignment horizontal="left" vertical="top" wrapText="1"/>
    </xf>
    <xf numFmtId="49" fontId="12" fillId="0" borderId="0" xfId="7" applyNumberFormat="1" applyFont="1" applyFill="1" applyAlignment="1">
      <alignment horizontal="left" vertical="top" wrapText="1"/>
    </xf>
    <xf numFmtId="0" fontId="12" fillId="0" borderId="0" xfId="7" applyFont="1" applyFill="1" applyAlignment="1">
      <alignment vertical="top" wrapText="1"/>
    </xf>
    <xf numFmtId="0" fontId="12" fillId="0" borderId="0" xfId="0" applyFont="1" applyAlignment="1">
      <alignment horizontal="left" vertical="top"/>
    </xf>
    <xf numFmtId="0" fontId="12" fillId="0" borderId="0" xfId="7" applyFont="1" applyFill="1" applyBorder="1" applyAlignment="1" applyProtection="1">
      <alignment horizontal="left" vertical="top" wrapText="1"/>
    </xf>
    <xf numFmtId="0" fontId="12" fillId="0" borderId="0" xfId="7" applyFont="1" applyFill="1" applyAlignment="1" applyProtection="1">
      <alignment horizontal="left" vertical="top" wrapText="1"/>
    </xf>
    <xf numFmtId="49" fontId="12" fillId="0" borderId="0" xfId="7" applyNumberFormat="1" applyFont="1" applyFill="1" applyAlignment="1">
      <alignment vertical="top" wrapText="1"/>
    </xf>
    <xf numFmtId="0" fontId="12" fillId="0" borderId="0" xfId="0" applyFont="1" applyAlignment="1">
      <alignment vertical="top" wrapText="1"/>
    </xf>
    <xf numFmtId="49" fontId="12" fillId="0" borderId="0" xfId="7" applyNumberFormat="1" applyFont="1" applyFill="1" applyAlignment="1">
      <alignment vertical="top"/>
    </xf>
    <xf numFmtId="0" fontId="31" fillId="0" borderId="0" xfId="0" applyFont="1" applyAlignment="1">
      <alignment horizontal="left" vertical="top"/>
    </xf>
    <xf numFmtId="0" fontId="31" fillId="0" borderId="0" xfId="0" applyFont="1" applyAlignment="1">
      <alignment vertical="top"/>
    </xf>
    <xf numFmtId="49" fontId="12" fillId="0" borderId="0" xfId="7" applyNumberFormat="1" applyFont="1" applyFill="1" applyAlignment="1">
      <alignment horizontal="left" vertical="top"/>
    </xf>
    <xf numFmtId="0" fontId="12" fillId="0" borderId="0" xfId="0" applyFont="1" applyAlignment="1">
      <alignment horizontal="left" vertical="center"/>
    </xf>
    <xf numFmtId="0" fontId="11" fillId="0" borderId="0" xfId="0" applyFont="1" applyAlignment="1">
      <alignment horizontal="left" vertical="top" wrapText="1"/>
    </xf>
    <xf numFmtId="0" fontId="34" fillId="0" borderId="0" xfId="0" applyFont="1" applyAlignment="1">
      <alignment horizontal="left" vertical="top" wrapText="1"/>
    </xf>
    <xf numFmtId="0" fontId="35" fillId="0" borderId="0" xfId="0" applyFont="1" applyAlignment="1">
      <alignment horizontal="left" vertical="top" wrapText="1"/>
    </xf>
    <xf numFmtId="0" fontId="11" fillId="0" borderId="0" xfId="0" applyFont="1" applyBorder="1" applyAlignment="1">
      <alignment horizontal="left" vertical="top" wrapText="1"/>
    </xf>
    <xf numFmtId="0" fontId="12" fillId="0" borderId="0" xfId="0" applyFont="1" applyAlignment="1">
      <alignment horizontal="left" vertical="top" wrapText="1"/>
    </xf>
    <xf numFmtId="0" fontId="11" fillId="0" borderId="0" xfId="0" applyFont="1" applyAlignment="1">
      <alignment vertical="top" wrapText="1"/>
    </xf>
    <xf numFmtId="0" fontId="0" fillId="0" borderId="0" xfId="0" applyAlignment="1">
      <alignment horizontal="left" vertical="top" wrapText="1"/>
    </xf>
    <xf numFmtId="0" fontId="37" fillId="0" borderId="75" xfId="0" applyFont="1" applyBorder="1" applyAlignment="1" applyProtection="1">
      <alignment horizontal="left" vertical="center" wrapText="1"/>
      <protection locked="0"/>
    </xf>
    <xf numFmtId="0" fontId="11" fillId="0" borderId="0" xfId="0" applyFont="1" applyBorder="1" applyAlignment="1" applyProtection="1">
      <alignment horizontal="left" vertical="top" wrapText="1"/>
      <protection locked="0"/>
    </xf>
    <xf numFmtId="0" fontId="11" fillId="0" borderId="0" xfId="0" applyFont="1" applyFill="1" applyAlignment="1" applyProtection="1">
      <alignment horizontal="left" vertical="top" wrapText="1"/>
      <protection locked="0"/>
    </xf>
    <xf numFmtId="0" fontId="11" fillId="3" borderId="0" xfId="0" applyFont="1" applyFill="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35" fillId="0" borderId="0" xfId="0" applyFont="1" applyAlignment="1" applyProtection="1">
      <alignment horizontal="left" vertical="top" wrapText="1"/>
      <protection locked="0"/>
    </xf>
    <xf numFmtId="0" fontId="36" fillId="0" borderId="0" xfId="0" applyFont="1" applyAlignment="1" applyProtection="1">
      <alignment horizontal="left" vertical="top" wrapText="1"/>
      <protection locked="0"/>
    </xf>
    <xf numFmtId="0" fontId="12" fillId="0" borderId="0" xfId="0" applyFont="1" applyAlignment="1" applyProtection="1">
      <alignment horizontal="left" vertical="top" wrapText="1"/>
      <protection locked="0"/>
    </xf>
    <xf numFmtId="4" fontId="23" fillId="4" borderId="76" xfId="0" applyNumberFormat="1" applyFont="1" applyFill="1" applyBorder="1" applyAlignment="1">
      <alignment horizontal="left" vertical="top"/>
    </xf>
    <xf numFmtId="4" fontId="11" fillId="0" borderId="62" xfId="0" applyNumberFormat="1" applyFont="1" applyBorder="1" applyAlignment="1" applyProtection="1">
      <alignment horizontal="right"/>
      <protection locked="0"/>
    </xf>
    <xf numFmtId="4" fontId="12" fillId="0" borderId="77" xfId="0" applyNumberFormat="1" applyFont="1" applyBorder="1" applyAlignment="1">
      <alignment horizontal="right"/>
    </xf>
    <xf numFmtId="4" fontId="11" fillId="0" borderId="62" xfId="0" applyNumberFormat="1" applyFont="1" applyBorder="1" applyAlignment="1">
      <alignment horizontal="right"/>
    </xf>
    <xf numFmtId="4" fontId="11" fillId="0" borderId="78" xfId="0" applyNumberFormat="1" applyFont="1" applyBorder="1" applyAlignment="1">
      <alignment horizontal="right"/>
    </xf>
    <xf numFmtId="4" fontId="11" fillId="0" borderId="77" xfId="0" applyNumberFormat="1" applyFont="1" applyBorder="1" applyAlignment="1">
      <alignment horizontal="right"/>
    </xf>
    <xf numFmtId="4" fontId="11" fillId="0" borderId="78" xfId="0" applyNumberFormat="1" applyFont="1" applyBorder="1" applyAlignment="1" applyProtection="1">
      <alignment horizontal="right"/>
      <protection locked="0"/>
    </xf>
    <xf numFmtId="4" fontId="11" fillId="0" borderId="76" xfId="0" applyNumberFormat="1" applyFont="1" applyBorder="1" applyAlignment="1">
      <alignment horizontal="right"/>
    </xf>
    <xf numFmtId="4" fontId="23" fillId="4" borderId="62" xfId="0" applyNumberFormat="1" applyFont="1" applyFill="1" applyBorder="1" applyAlignment="1">
      <alignment horizontal="left" vertical="top"/>
    </xf>
    <xf numFmtId="4" fontId="11" fillId="0" borderId="5" xfId="0" applyNumberFormat="1" applyFont="1" applyBorder="1" applyAlignment="1">
      <alignment horizontal="right"/>
    </xf>
    <xf numFmtId="4" fontId="11" fillId="4" borderId="62" xfId="0" applyNumberFormat="1" applyFont="1" applyFill="1" applyBorder="1" applyAlignment="1">
      <alignment horizontal="right"/>
    </xf>
    <xf numFmtId="4" fontId="11" fillId="0" borderId="3" xfId="0" applyNumberFormat="1" applyFont="1" applyBorder="1" applyAlignment="1">
      <alignment horizontal="right"/>
    </xf>
    <xf numFmtId="4" fontId="12" fillId="0" borderId="76" xfId="0" applyNumberFormat="1" applyFont="1" applyBorder="1" applyAlignment="1">
      <alignment horizontal="right"/>
    </xf>
    <xf numFmtId="0" fontId="4" fillId="0" borderId="0" xfId="0" applyFont="1"/>
    <xf numFmtId="0" fontId="11" fillId="0" borderId="40" xfId="0" applyFont="1" applyBorder="1"/>
    <xf numFmtId="2" fontId="11" fillId="0" borderId="40" xfId="0" applyNumberFormat="1" applyFont="1" applyBorder="1"/>
    <xf numFmtId="0" fontId="12" fillId="0" borderId="0" xfId="0" applyFont="1"/>
    <xf numFmtId="4" fontId="42" fillId="3" borderId="4" xfId="0" applyNumberFormat="1" applyFont="1" applyFill="1" applyBorder="1" applyAlignment="1" applyProtection="1">
      <alignment horizontal="right"/>
      <protection locked="0"/>
    </xf>
    <xf numFmtId="2" fontId="12" fillId="0" borderId="0" xfId="0" applyNumberFormat="1" applyFont="1" applyAlignment="1">
      <alignment horizontal="right" vertical="top"/>
    </xf>
    <xf numFmtId="2" fontId="11" fillId="0" borderId="0" xfId="0" applyNumberFormat="1" applyFont="1" applyAlignment="1">
      <alignment horizontal="right"/>
    </xf>
    <xf numFmtId="2" fontId="12" fillId="0" borderId="0" xfId="0" applyNumberFormat="1" applyFont="1" applyAlignment="1">
      <alignment horizontal="right"/>
    </xf>
    <xf numFmtId="4" fontId="12" fillId="0" borderId="0" xfId="0" applyNumberFormat="1" applyFont="1" applyAlignment="1">
      <alignment horizontal="right"/>
    </xf>
    <xf numFmtId="0" fontId="11" fillId="0" borderId="0" xfId="0" applyFont="1" applyAlignment="1">
      <alignment vertical="center"/>
    </xf>
    <xf numFmtId="2" fontId="11" fillId="0" borderId="0" xfId="0" applyNumberFormat="1" applyFont="1" applyAlignment="1">
      <alignment horizontal="left"/>
    </xf>
    <xf numFmtId="4" fontId="16" fillId="10" borderId="5" xfId="0" applyNumberFormat="1" applyFont="1" applyFill="1" applyBorder="1" applyAlignment="1">
      <alignment horizontal="right" vertical="center"/>
    </xf>
    <xf numFmtId="0" fontId="43" fillId="0" borderId="0" xfId="0" applyFont="1"/>
    <xf numFmtId="0" fontId="16" fillId="0" borderId="0" xfId="0" applyFont="1"/>
    <xf numFmtId="0" fontId="29" fillId="0" borderId="0" xfId="0" applyFont="1" applyAlignment="1">
      <alignment vertical="center"/>
    </xf>
    <xf numFmtId="0" fontId="44" fillId="0" borderId="0" xfId="0" applyFont="1"/>
    <xf numFmtId="0" fontId="43" fillId="0" borderId="0" xfId="0" applyFont="1" applyAlignment="1">
      <alignment vertical="center"/>
    </xf>
    <xf numFmtId="0" fontId="29" fillId="0" borderId="0" xfId="0" applyFont="1" applyAlignment="1" applyProtection="1">
      <alignment horizontal="left" vertical="top" wrapText="1"/>
      <protection locked="0"/>
    </xf>
    <xf numFmtId="4" fontId="12" fillId="4" borderId="48" xfId="0" applyNumberFormat="1" applyFont="1" applyFill="1" applyBorder="1" applyAlignment="1">
      <alignment horizontal="right" vertical="center"/>
    </xf>
    <xf numFmtId="0" fontId="22" fillId="0" borderId="0" xfId="0" applyFont="1"/>
    <xf numFmtId="4" fontId="16" fillId="10" borderId="42" xfId="0" applyNumberFormat="1" applyFont="1" applyFill="1" applyBorder="1" applyAlignment="1">
      <alignment horizontal="right" vertical="center"/>
    </xf>
    <xf numFmtId="2" fontId="29" fillId="0" borderId="0" xfId="0" applyNumberFormat="1" applyFont="1" applyAlignment="1">
      <alignment horizontal="left"/>
    </xf>
    <xf numFmtId="0" fontId="12" fillId="0" borderId="0" xfId="0" applyFont="1" applyAlignment="1">
      <alignment vertical="center"/>
    </xf>
    <xf numFmtId="0" fontId="13" fillId="0" borderId="0" xfId="0" applyFont="1" applyAlignment="1">
      <alignment vertical="center"/>
    </xf>
    <xf numFmtId="4" fontId="11" fillId="0" borderId="55" xfId="0" applyNumberFormat="1" applyFont="1" applyBorder="1" applyAlignment="1">
      <alignment horizontal="right"/>
    </xf>
    <xf numFmtId="0" fontId="37" fillId="0" borderId="47" xfId="0" applyFont="1" applyBorder="1" applyAlignment="1" applyProtection="1">
      <alignment horizontal="left" vertical="center" wrapText="1"/>
      <protection locked="0"/>
    </xf>
    <xf numFmtId="0" fontId="3" fillId="0" borderId="0" xfId="0" applyFont="1"/>
    <xf numFmtId="4" fontId="11" fillId="3" borderId="9" xfId="0" applyNumberFormat="1" applyFont="1" applyFill="1" applyBorder="1" applyAlignment="1" applyProtection="1">
      <alignment horizontal="right"/>
      <protection locked="0"/>
    </xf>
    <xf numFmtId="4" fontId="12" fillId="5" borderId="42" xfId="0" applyNumberFormat="1" applyFont="1" applyFill="1" applyBorder="1" applyAlignment="1">
      <alignment horizontal="right" vertical="center"/>
    </xf>
    <xf numFmtId="4" fontId="11" fillId="4" borderId="9" xfId="0" applyNumberFormat="1" applyFont="1" applyFill="1" applyBorder="1" applyAlignment="1">
      <alignment horizontal="right" vertical="center"/>
    </xf>
    <xf numFmtId="4" fontId="11" fillId="4" borderId="42" xfId="0" applyNumberFormat="1" applyFont="1" applyFill="1" applyBorder="1" applyAlignment="1">
      <alignment horizontal="right" vertical="center"/>
    </xf>
    <xf numFmtId="4" fontId="12" fillId="5" borderId="3" xfId="0" applyNumberFormat="1" applyFont="1" applyFill="1" applyBorder="1" applyAlignment="1">
      <alignment horizontal="right" vertical="center"/>
    </xf>
    <xf numFmtId="4" fontId="15" fillId="10" borderId="5" xfId="0" applyNumberFormat="1" applyFont="1" applyFill="1" applyBorder="1" applyAlignment="1">
      <alignment horizontal="right"/>
    </xf>
    <xf numFmtId="4" fontId="11" fillId="4" borderId="48" xfId="0" applyNumberFormat="1" applyFont="1" applyFill="1" applyBorder="1" applyAlignment="1">
      <alignment horizontal="right"/>
    </xf>
    <xf numFmtId="4" fontId="15" fillId="10" borderId="42" xfId="0" applyNumberFormat="1" applyFont="1" applyFill="1" applyBorder="1" applyAlignment="1">
      <alignment horizontal="right"/>
    </xf>
    <xf numFmtId="49" fontId="11" fillId="0" borderId="61" xfId="0" applyNumberFormat="1" applyFont="1" applyBorder="1" applyAlignment="1" applyProtection="1">
      <alignment horizontal="left" vertical="center" wrapText="1"/>
      <protection locked="0"/>
    </xf>
    <xf numFmtId="1" fontId="16" fillId="4" borderId="79" xfId="0" applyNumberFormat="1" applyFont="1" applyFill="1" applyBorder="1" applyAlignment="1">
      <alignment horizontal="left"/>
    </xf>
    <xf numFmtId="1" fontId="11" fillId="4" borderId="80" xfId="0" applyNumberFormat="1" applyFont="1" applyFill="1" applyBorder="1" applyAlignment="1">
      <alignment horizontal="left" vertical="top"/>
    </xf>
    <xf numFmtId="49" fontId="16" fillId="4" borderId="81" xfId="0" applyNumberFormat="1" applyFont="1" applyFill="1" applyBorder="1" applyAlignment="1">
      <alignment horizontal="left" wrapText="1"/>
    </xf>
    <xf numFmtId="49" fontId="11" fillId="4" borderId="82" xfId="0" applyNumberFormat="1" applyFont="1" applyFill="1" applyBorder="1" applyAlignment="1">
      <alignment horizontal="left" vertical="top"/>
    </xf>
    <xf numFmtId="49" fontId="16" fillId="4" borderId="83" xfId="0" applyNumberFormat="1" applyFont="1" applyFill="1" applyBorder="1" applyAlignment="1">
      <alignment horizontal="left" wrapText="1"/>
    </xf>
    <xf numFmtId="49" fontId="37" fillId="0" borderId="84" xfId="0" applyNumberFormat="1" applyFont="1" applyBorder="1" applyAlignment="1" applyProtection="1">
      <alignment horizontal="left" vertical="center" wrapText="1"/>
      <protection locked="0"/>
    </xf>
    <xf numFmtId="1" fontId="37" fillId="0" borderId="85" xfId="0" applyNumberFormat="1" applyFont="1" applyBorder="1" applyAlignment="1" applyProtection="1">
      <alignment horizontal="left" vertical="center" wrapText="1"/>
      <protection locked="0"/>
    </xf>
    <xf numFmtId="49" fontId="37" fillId="0" borderId="85" xfId="0" applyNumberFormat="1" applyFont="1" applyBorder="1" applyAlignment="1" applyProtection="1">
      <alignment horizontal="left" vertical="center" wrapText="1"/>
      <protection locked="0"/>
    </xf>
    <xf numFmtId="0" fontId="37" fillId="0" borderId="85" xfId="0" applyFont="1" applyBorder="1" applyAlignment="1" applyProtection="1">
      <alignment horizontal="left" vertical="center" wrapText="1"/>
      <protection locked="0"/>
    </xf>
    <xf numFmtId="0" fontId="2" fillId="0" borderId="0" xfId="0" applyFont="1"/>
    <xf numFmtId="0" fontId="2" fillId="0" borderId="40" xfId="0" applyFont="1" applyBorder="1"/>
    <xf numFmtId="0" fontId="2" fillId="0" borderId="64" xfId="0" applyFont="1" applyBorder="1"/>
    <xf numFmtId="0" fontId="2" fillId="0" borderId="70" xfId="0" applyFont="1" applyBorder="1"/>
    <xf numFmtId="0" fontId="2" fillId="0" borderId="0" xfId="0" applyFont="1" applyAlignment="1">
      <alignment vertical="center"/>
    </xf>
    <xf numFmtId="0" fontId="20" fillId="3" borderId="0" xfId="0" applyFont="1" applyFill="1" applyBorder="1"/>
    <xf numFmtId="0" fontId="2" fillId="0" borderId="0" xfId="0" applyFont="1" applyBorder="1"/>
    <xf numFmtId="0" fontId="11" fillId="0" borderId="28" xfId="0" applyFont="1" applyBorder="1" applyAlignment="1">
      <alignment horizontal="left" vertical="top"/>
    </xf>
    <xf numFmtId="0" fontId="45" fillId="0" borderId="86" xfId="0" applyFont="1" applyBorder="1" applyAlignment="1">
      <alignment vertical="center"/>
    </xf>
    <xf numFmtId="0" fontId="14" fillId="0" borderId="0" xfId="0" applyFont="1" applyAlignment="1">
      <alignment horizontal="left" vertical="center" wrapText="1"/>
    </xf>
    <xf numFmtId="0" fontId="11" fillId="4" borderId="12" xfId="0" applyFont="1" applyFill="1" applyBorder="1" applyAlignment="1">
      <alignment horizontal="left" vertical="center" wrapText="1"/>
    </xf>
    <xf numFmtId="0" fontId="11" fillId="3" borderId="87" xfId="0" applyFont="1" applyFill="1" applyBorder="1" applyAlignment="1">
      <alignment vertical="center" wrapText="1"/>
    </xf>
    <xf numFmtId="0" fontId="12" fillId="4" borderId="8" xfId="0" applyFont="1" applyFill="1" applyBorder="1" applyAlignment="1">
      <alignment horizontal="left" vertical="center" wrapText="1"/>
    </xf>
    <xf numFmtId="4" fontId="12" fillId="4" borderId="21" xfId="0" applyNumberFormat="1" applyFont="1" applyFill="1" applyBorder="1" applyAlignment="1">
      <alignment horizontal="right" vertical="center"/>
    </xf>
    <xf numFmtId="0" fontId="11" fillId="0" borderId="0" xfId="0" applyFont="1" applyAlignment="1" applyProtection="1">
      <alignment horizontal="left" vertical="center" wrapText="1"/>
      <protection locked="0"/>
    </xf>
    <xf numFmtId="0" fontId="12" fillId="11" borderId="0" xfId="0" applyFont="1" applyFill="1" applyAlignment="1">
      <alignment vertical="center" wrapText="1"/>
    </xf>
    <xf numFmtId="4" fontId="11" fillId="11" borderId="22" xfId="0" applyNumberFormat="1" applyFont="1" applyFill="1" applyBorder="1" applyAlignment="1">
      <alignment horizontal="right"/>
    </xf>
    <xf numFmtId="4" fontId="11" fillId="11" borderId="0" xfId="0" applyNumberFormat="1" applyFont="1" applyFill="1" applyAlignment="1">
      <alignment horizontal="right"/>
    </xf>
    <xf numFmtId="4" fontId="11" fillId="11" borderId="22" xfId="0" applyNumberFormat="1" applyFont="1" applyFill="1" applyBorder="1"/>
    <xf numFmtId="0" fontId="11" fillId="12" borderId="39" xfId="0" applyFont="1" applyFill="1" applyBorder="1" applyAlignment="1">
      <alignment horizontal="left" vertical="center" wrapText="1"/>
    </xf>
    <xf numFmtId="0" fontId="12" fillId="11" borderId="11" xfId="0" applyFont="1" applyFill="1" applyBorder="1" applyAlignment="1">
      <alignment wrapText="1"/>
    </xf>
    <xf numFmtId="0" fontId="11" fillId="11" borderId="0" xfId="0" applyFont="1" applyFill="1"/>
    <xf numFmtId="0" fontId="2" fillId="11" borderId="0" xfId="0" applyFont="1" applyFill="1"/>
    <xf numFmtId="4" fontId="12" fillId="4" borderId="5" xfId="0" applyNumberFormat="1" applyFont="1" applyFill="1" applyBorder="1" applyAlignment="1">
      <alignment horizontal="right" vertical="center"/>
    </xf>
    <xf numFmtId="4" fontId="12" fillId="4" borderId="3" xfId="0" applyNumberFormat="1" applyFont="1" applyFill="1" applyBorder="1" applyAlignment="1">
      <alignment horizontal="right" vertical="center"/>
    </xf>
    <xf numFmtId="0" fontId="12" fillId="11" borderId="0" xfId="0" applyFont="1" applyFill="1" applyAlignment="1">
      <alignment horizontal="left" wrapText="1"/>
    </xf>
    <xf numFmtId="0" fontId="12" fillId="11" borderId="0" xfId="0" applyFont="1" applyFill="1"/>
    <xf numFmtId="0" fontId="12" fillId="4" borderId="13" xfId="0" applyFont="1" applyFill="1" applyBorder="1" applyAlignment="1">
      <alignment vertical="center" wrapText="1"/>
    </xf>
    <xf numFmtId="4" fontId="12" fillId="4" borderId="41" xfId="0" applyNumberFormat="1" applyFont="1" applyFill="1" applyBorder="1" applyAlignment="1">
      <alignment horizontal="right" vertical="center"/>
    </xf>
    <xf numFmtId="0" fontId="11" fillId="8" borderId="0" xfId="0" applyFont="1" applyFill="1" applyAlignment="1">
      <alignment vertical="center" wrapText="1"/>
    </xf>
    <xf numFmtId="0" fontId="11" fillId="8" borderId="5" xfId="0" applyFont="1" applyFill="1" applyBorder="1" applyAlignment="1">
      <alignment vertical="center" wrapText="1"/>
    </xf>
    <xf numFmtId="0" fontId="15" fillId="3" borderId="40" xfId="0" applyFont="1" applyFill="1" applyBorder="1" applyAlignment="1">
      <alignment horizontal="left"/>
    </xf>
    <xf numFmtId="0" fontId="12" fillId="4" borderId="6" xfId="0" applyFont="1" applyFill="1" applyBorder="1" applyAlignment="1">
      <alignment wrapText="1"/>
    </xf>
    <xf numFmtId="0" fontId="11" fillId="8" borderId="62" xfId="0" applyFont="1" applyFill="1" applyBorder="1" applyAlignment="1">
      <alignment vertical="center" wrapText="1"/>
    </xf>
    <xf numFmtId="0" fontId="12" fillId="4" borderId="3" xfId="0" applyFont="1" applyFill="1" applyBorder="1" applyAlignment="1">
      <alignment horizontal="left" vertical="center" wrapText="1"/>
    </xf>
    <xf numFmtId="0" fontId="0" fillId="11" borderId="0" xfId="0" applyFill="1"/>
    <xf numFmtId="0" fontId="11" fillId="8" borderId="63" xfId="0" applyFont="1" applyFill="1" applyBorder="1" applyAlignment="1">
      <alignment horizontal="left" vertical="center" wrapText="1"/>
    </xf>
    <xf numFmtId="0" fontId="11" fillId="8" borderId="43" xfId="0" applyFont="1" applyFill="1" applyBorder="1" applyAlignment="1">
      <alignment horizontal="left" vertical="center" wrapText="1"/>
    </xf>
    <xf numFmtId="0" fontId="15" fillId="0" borderId="40" xfId="0" applyFont="1" applyBorder="1" applyAlignment="1">
      <alignment horizontal="left"/>
    </xf>
    <xf numFmtId="0" fontId="12" fillId="4" borderId="44" xfId="0" applyFont="1" applyFill="1" applyBorder="1" applyAlignment="1">
      <alignment horizontal="left" vertical="center" wrapText="1"/>
    </xf>
    <xf numFmtId="0" fontId="21" fillId="0" borderId="0" xfId="0" applyFont="1" applyFill="1" applyAlignment="1">
      <alignment horizontal="left"/>
    </xf>
    <xf numFmtId="0" fontId="45" fillId="4" borderId="86" xfId="0" applyFont="1" applyFill="1" applyBorder="1" applyAlignment="1">
      <alignment vertical="center"/>
    </xf>
    <xf numFmtId="0" fontId="27" fillId="0" borderId="0" xfId="0" applyFont="1" applyFill="1" applyAlignment="1"/>
    <xf numFmtId="4" fontId="46" fillId="4" borderId="61" xfId="0" applyNumberFormat="1" applyFont="1" applyFill="1" applyBorder="1" applyAlignment="1">
      <alignment vertical="center"/>
    </xf>
    <xf numFmtId="4" fontId="46" fillId="4" borderId="61" xfId="0" applyNumberFormat="1" applyFont="1" applyFill="1" applyBorder="1" applyAlignment="1">
      <alignment horizontal="left" vertical="center"/>
    </xf>
    <xf numFmtId="4" fontId="46" fillId="4" borderId="57" xfId="0" applyNumberFormat="1" applyFont="1" applyFill="1" applyBorder="1" applyAlignment="1">
      <alignment horizontal="left" vertical="center"/>
    </xf>
    <xf numFmtId="0" fontId="11" fillId="12" borderId="0" xfId="0" applyFont="1" applyFill="1" applyAlignment="1">
      <alignment horizontal="left" vertical="center" wrapText="1"/>
    </xf>
    <xf numFmtId="0" fontId="11" fillId="12" borderId="0" xfId="0" applyFont="1" applyFill="1" applyAlignment="1">
      <alignment vertical="center" wrapText="1"/>
    </xf>
    <xf numFmtId="0" fontId="11" fillId="2" borderId="86" xfId="0" applyFont="1" applyFill="1" applyBorder="1" applyAlignment="1">
      <alignment horizontal="left" vertical="center" wrapText="1"/>
    </xf>
    <xf numFmtId="0" fontId="11" fillId="3" borderId="8" xfId="0" applyFont="1" applyFill="1" applyBorder="1" applyAlignment="1">
      <alignment horizontal="left" vertical="center" wrapText="1"/>
    </xf>
    <xf numFmtId="0" fontId="11" fillId="2" borderId="8" xfId="0" applyFont="1" applyFill="1" applyBorder="1" applyAlignment="1">
      <alignment horizontal="left" vertical="center" wrapText="1"/>
    </xf>
    <xf numFmtId="2" fontId="11" fillId="2" borderId="0" xfId="0" applyNumberFormat="1" applyFont="1" applyFill="1"/>
    <xf numFmtId="2" fontId="11" fillId="2" borderId="0" xfId="0" applyNumberFormat="1" applyFont="1" applyFill="1" applyAlignment="1">
      <alignment horizontal="right" vertical="center"/>
    </xf>
    <xf numFmtId="0" fontId="12" fillId="0" borderId="0" xfId="0" applyFont="1" applyFill="1" applyAlignment="1" applyProtection="1">
      <alignment horizontal="left" wrapText="1"/>
    </xf>
    <xf numFmtId="0" fontId="31" fillId="0" borderId="0" xfId="0" applyFont="1"/>
    <xf numFmtId="0" fontId="18" fillId="3" borderId="0" xfId="0" applyFont="1" applyFill="1" applyAlignment="1">
      <alignment horizontal="left" vertical="top"/>
    </xf>
    <xf numFmtId="0" fontId="0" fillId="0" borderId="1" xfId="0" applyBorder="1"/>
    <xf numFmtId="0" fontId="33" fillId="0" borderId="64" xfId="0" applyFont="1" applyBorder="1"/>
    <xf numFmtId="0" fontId="0" fillId="0" borderId="0" xfId="0" applyAlignment="1">
      <alignment vertical="top" wrapText="1"/>
    </xf>
    <xf numFmtId="0" fontId="33" fillId="13" borderId="0" xfId="0" applyFont="1" applyFill="1"/>
    <xf numFmtId="14" fontId="0" fillId="0" borderId="0" xfId="0" applyNumberFormat="1"/>
    <xf numFmtId="14" fontId="0" fillId="0" borderId="0" xfId="0" applyNumberFormat="1" applyAlignment="1">
      <alignment horizontal="right"/>
    </xf>
    <xf numFmtId="0" fontId="0" fillId="0" borderId="0" xfId="0" applyAlignment="1">
      <alignment wrapText="1"/>
    </xf>
    <xf numFmtId="0" fontId="47" fillId="0" borderId="0" xfId="0" applyFont="1" applyAlignment="1">
      <alignment horizontal="left" vertical="top" wrapText="1"/>
    </xf>
    <xf numFmtId="0" fontId="47" fillId="0" borderId="1" xfId="0" applyFont="1" applyBorder="1" applyAlignment="1">
      <alignment horizontal="left" vertical="top" wrapText="1"/>
    </xf>
    <xf numFmtId="0" fontId="11" fillId="0" borderId="0" xfId="0" applyFont="1" applyFill="1" applyBorder="1" applyAlignment="1" applyProtection="1"/>
    <xf numFmtId="0" fontId="11" fillId="0" borderId="24" xfId="0" applyFont="1" applyBorder="1" applyAlignment="1">
      <alignment vertical="center" wrapText="1"/>
    </xf>
    <xf numFmtId="0" fontId="11" fillId="0" borderId="0" xfId="0" applyFont="1" applyAlignment="1" applyProtection="1"/>
    <xf numFmtId="0" fontId="45" fillId="0" borderId="0" xfId="0" applyFont="1"/>
  </cellXfs>
  <cellStyles count="8">
    <cellStyle name="20 % - Aksentti3" xfId="7" builtinId="38"/>
    <cellStyle name="Euro" xfId="2" xr:uid="{00000000-0005-0000-0000-000000000000}"/>
    <cellStyle name="Euro 2" xfId="3" xr:uid="{00000000-0005-0000-0000-000001000000}"/>
    <cellStyle name="Hyperlinkki" xfId="6" builtinId="8"/>
    <cellStyle name="Normaali" xfId="0" builtinId="0"/>
    <cellStyle name="Normaali 2" xfId="1" xr:uid="{00000000-0005-0000-0000-000003000000}"/>
    <cellStyle name="Normaali 3" xfId="4" xr:uid="{00000000-0005-0000-0000-000004000000}"/>
    <cellStyle name="Normal 2" xfId="5" xr:uid="{00000000-0005-0000-0000-000005000000}"/>
  </cellStyles>
  <dxfs count="45">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ont>
        <b val="0"/>
        <i val="0"/>
        <strike val="0"/>
        <condense val="0"/>
        <extend val="0"/>
        <outline val="0"/>
        <shadow val="0"/>
        <u val="none"/>
        <vertAlign val="baseline"/>
        <sz val="11"/>
        <color auto="1"/>
        <name val="Verdana"/>
        <family val="2"/>
        <scheme val="none"/>
      </font>
      <alignment horizontal="left" vertical="top" textRotation="0" wrapText="1" indent="0" justifyLastLine="0" shrinkToFit="0" readingOrder="0"/>
    </dxf>
    <dxf>
      <font>
        <b/>
        <i val="0"/>
        <strike val="0"/>
        <condense val="0"/>
        <extend val="0"/>
        <outline val="0"/>
        <shadow val="0"/>
        <u val="none"/>
        <vertAlign val="baseline"/>
        <sz val="11"/>
        <color auto="1"/>
        <name val="Verdana"/>
        <family val="2"/>
        <scheme val="none"/>
      </font>
      <numFmt numFmtId="30" formatCode="@"/>
      <fill>
        <patternFill patternType="none">
          <fgColor indexed="64"/>
          <bgColor indexed="65"/>
        </patternFill>
      </fill>
      <alignment horizontal="left" vertical="top" textRotation="0" wrapText="1" indent="0" justifyLastLine="0" shrinkToFit="0" readingOrder="0"/>
    </dxf>
    <dxf>
      <font>
        <strike val="0"/>
        <outline val="0"/>
        <shadow val="0"/>
        <u val="none"/>
        <color auto="1"/>
        <name val="Verdana"/>
        <family val="2"/>
      </font>
    </dxf>
    <dxf>
      <font>
        <strike val="0"/>
        <outline val="0"/>
        <shadow val="0"/>
        <u val="none"/>
        <color auto="1"/>
        <name val="Verdana"/>
        <family val="2"/>
      </font>
    </dxf>
    <dxf>
      <font>
        <b/>
        <i val="0"/>
        <strike val="0"/>
        <condense val="0"/>
        <extend val="0"/>
        <outline val="0"/>
        <shadow val="0"/>
        <u val="none"/>
        <vertAlign val="baseline"/>
        <sz val="11"/>
        <color theme="1"/>
        <name val="Verdana"/>
        <family val="2"/>
        <scheme val="minor"/>
      </font>
      <fill>
        <patternFill patternType="solid">
          <fgColor indexed="64"/>
          <bgColor theme="5" tint="0.79998168889431442"/>
        </patternFill>
      </fill>
    </dxf>
  </dxfs>
  <tableStyles count="1" defaultTableStyle="TableStyleMedium9" defaultPivotStyle="PivotStyleLight16">
    <tableStyle name="Otsikko" pivot="0" count="0" xr9:uid="{65D61E9D-BF66-4F22-9316-21119D91B178}"/>
  </tableStyles>
  <colors>
    <mruColors>
      <color rgb="FF597623"/>
      <color rgb="FF94C43A"/>
      <color rgb="FFE5EFCD"/>
      <color rgb="FF005966"/>
      <color rgb="FFF1F1F1"/>
      <color rgb="FF59771E"/>
      <color rgb="FF005977"/>
      <color rgb="FFD8E7B3"/>
      <color rgb="FFFAEFDB"/>
      <color rgb="FF94C63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0</xdr:colOff>
      <xdr:row>0</xdr:row>
      <xdr:rowOff>142875</xdr:rowOff>
    </xdr:from>
    <xdr:to>
      <xdr:col>4</xdr:col>
      <xdr:colOff>705009</xdr:colOff>
      <xdr:row>0</xdr:row>
      <xdr:rowOff>946595</xdr:rowOff>
    </xdr:to>
    <xdr:pic>
      <xdr:nvPicPr>
        <xdr:cNvPr id="3" name="Kuva 2">
          <a:extLst>
            <a:ext uri="{FF2B5EF4-FFF2-40B4-BE49-F238E27FC236}">
              <a16:creationId xmlns:a16="http://schemas.microsoft.com/office/drawing/2014/main" id="{5F5656EE-C458-4B5D-887B-6FF0B5DBAD0E}"/>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58125" y="142875"/>
          <a:ext cx="3110072" cy="803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773906</xdr:colOff>
      <xdr:row>0</xdr:row>
      <xdr:rowOff>154781</xdr:rowOff>
    </xdr:from>
    <xdr:to>
      <xdr:col>4</xdr:col>
      <xdr:colOff>693103</xdr:colOff>
      <xdr:row>0</xdr:row>
      <xdr:rowOff>1039812</xdr:rowOff>
    </xdr:to>
    <xdr:pic>
      <xdr:nvPicPr>
        <xdr:cNvPr id="2" name="Kuva 1">
          <a:extLst>
            <a:ext uri="{FF2B5EF4-FFF2-40B4-BE49-F238E27FC236}">
              <a16:creationId xmlns:a16="http://schemas.microsoft.com/office/drawing/2014/main" id="{C45941DC-5741-4FF2-B820-DB9BA4310A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66906" y="154781"/>
          <a:ext cx="3308510" cy="8850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773905</xdr:colOff>
      <xdr:row>0</xdr:row>
      <xdr:rowOff>130968</xdr:rowOff>
    </xdr:from>
    <xdr:to>
      <xdr:col>4</xdr:col>
      <xdr:colOff>693102</xdr:colOff>
      <xdr:row>0</xdr:row>
      <xdr:rowOff>934688</xdr:rowOff>
    </xdr:to>
    <xdr:pic>
      <xdr:nvPicPr>
        <xdr:cNvPr id="3" name="Kuva 2">
          <a:extLst>
            <a:ext uri="{FF2B5EF4-FFF2-40B4-BE49-F238E27FC236}">
              <a16:creationId xmlns:a16="http://schemas.microsoft.com/office/drawing/2014/main" id="{3284280E-6D78-4601-B358-7303869AB7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46218" y="130968"/>
          <a:ext cx="3110072" cy="803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761999</xdr:colOff>
      <xdr:row>0</xdr:row>
      <xdr:rowOff>178594</xdr:rowOff>
    </xdr:from>
    <xdr:to>
      <xdr:col>4</xdr:col>
      <xdr:colOff>681196</xdr:colOff>
      <xdr:row>0</xdr:row>
      <xdr:rowOff>982314</xdr:rowOff>
    </xdr:to>
    <xdr:pic>
      <xdr:nvPicPr>
        <xdr:cNvPr id="3" name="Kuva 2">
          <a:extLst>
            <a:ext uri="{FF2B5EF4-FFF2-40B4-BE49-F238E27FC236}">
              <a16:creationId xmlns:a16="http://schemas.microsoft.com/office/drawing/2014/main" id="{05A2CDE4-B8DF-47C8-BB0E-42B8A4B9DC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34312" y="178594"/>
          <a:ext cx="3110072" cy="803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761999</xdr:colOff>
      <xdr:row>0</xdr:row>
      <xdr:rowOff>178593</xdr:rowOff>
    </xdr:from>
    <xdr:to>
      <xdr:col>4</xdr:col>
      <xdr:colOff>681196</xdr:colOff>
      <xdr:row>0</xdr:row>
      <xdr:rowOff>982313</xdr:rowOff>
    </xdr:to>
    <xdr:pic>
      <xdr:nvPicPr>
        <xdr:cNvPr id="4" name="Kuva 3">
          <a:extLst>
            <a:ext uri="{FF2B5EF4-FFF2-40B4-BE49-F238E27FC236}">
              <a16:creationId xmlns:a16="http://schemas.microsoft.com/office/drawing/2014/main" id="{814A220B-AAA6-4A86-84EA-C5DA6AFCBF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34312" y="178593"/>
          <a:ext cx="3110072" cy="803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750093</xdr:colOff>
      <xdr:row>0</xdr:row>
      <xdr:rowOff>190500</xdr:rowOff>
    </xdr:from>
    <xdr:to>
      <xdr:col>4</xdr:col>
      <xdr:colOff>669290</xdr:colOff>
      <xdr:row>0</xdr:row>
      <xdr:rowOff>994220</xdr:rowOff>
    </xdr:to>
    <xdr:pic>
      <xdr:nvPicPr>
        <xdr:cNvPr id="3" name="Kuva 2">
          <a:extLst>
            <a:ext uri="{FF2B5EF4-FFF2-40B4-BE49-F238E27FC236}">
              <a16:creationId xmlns:a16="http://schemas.microsoft.com/office/drawing/2014/main" id="{BB1F43BE-DBC7-4356-93F4-D1FDCA221C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22406" y="190500"/>
          <a:ext cx="3110072" cy="803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773906</xdr:colOff>
      <xdr:row>0</xdr:row>
      <xdr:rowOff>154782</xdr:rowOff>
    </xdr:from>
    <xdr:to>
      <xdr:col>4</xdr:col>
      <xdr:colOff>693103</xdr:colOff>
      <xdr:row>0</xdr:row>
      <xdr:rowOff>1023938</xdr:rowOff>
    </xdr:to>
    <xdr:pic>
      <xdr:nvPicPr>
        <xdr:cNvPr id="3" name="Kuva 2">
          <a:extLst>
            <a:ext uri="{FF2B5EF4-FFF2-40B4-BE49-F238E27FC236}">
              <a16:creationId xmlns:a16="http://schemas.microsoft.com/office/drawing/2014/main" id="{3A275FCE-326A-41C6-8BDA-D210A7AADC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66906" y="154782"/>
          <a:ext cx="3308510" cy="869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2</xdr:col>
      <xdr:colOff>773906</xdr:colOff>
      <xdr:row>0</xdr:row>
      <xdr:rowOff>154782</xdr:rowOff>
    </xdr:from>
    <xdr:to>
      <xdr:col>4</xdr:col>
      <xdr:colOff>693103</xdr:colOff>
      <xdr:row>0</xdr:row>
      <xdr:rowOff>1055688</xdr:rowOff>
    </xdr:to>
    <xdr:pic>
      <xdr:nvPicPr>
        <xdr:cNvPr id="2" name="Kuva 1">
          <a:extLst>
            <a:ext uri="{FF2B5EF4-FFF2-40B4-BE49-F238E27FC236}">
              <a16:creationId xmlns:a16="http://schemas.microsoft.com/office/drawing/2014/main" id="{62C95033-4673-4587-9AAB-2C5B8E1F65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66906" y="154782"/>
          <a:ext cx="3308510" cy="9009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2</xdr:col>
      <xdr:colOff>773906</xdr:colOff>
      <xdr:row>0</xdr:row>
      <xdr:rowOff>154782</xdr:rowOff>
    </xdr:from>
    <xdr:to>
      <xdr:col>4</xdr:col>
      <xdr:colOff>693103</xdr:colOff>
      <xdr:row>0</xdr:row>
      <xdr:rowOff>1047750</xdr:rowOff>
    </xdr:to>
    <xdr:pic>
      <xdr:nvPicPr>
        <xdr:cNvPr id="2" name="Kuva 1">
          <a:extLst>
            <a:ext uri="{FF2B5EF4-FFF2-40B4-BE49-F238E27FC236}">
              <a16:creationId xmlns:a16="http://schemas.microsoft.com/office/drawing/2014/main" id="{F86863E6-D628-4C80-9372-C5CB6D6E55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66906" y="154782"/>
          <a:ext cx="3308510" cy="8929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2</xdr:col>
      <xdr:colOff>773906</xdr:colOff>
      <xdr:row>0</xdr:row>
      <xdr:rowOff>154781</xdr:rowOff>
    </xdr:from>
    <xdr:to>
      <xdr:col>4</xdr:col>
      <xdr:colOff>693103</xdr:colOff>
      <xdr:row>0</xdr:row>
      <xdr:rowOff>1071562</xdr:rowOff>
    </xdr:to>
    <xdr:pic>
      <xdr:nvPicPr>
        <xdr:cNvPr id="2" name="Kuva 1">
          <a:extLst>
            <a:ext uri="{FF2B5EF4-FFF2-40B4-BE49-F238E27FC236}">
              <a16:creationId xmlns:a16="http://schemas.microsoft.com/office/drawing/2014/main" id="{76F85DE4-198F-4E83-A544-CF3D5417FC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66906" y="154781"/>
          <a:ext cx="3308510" cy="9167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49C8D04-FAE7-4D07-825D-1082E934C5C7}" name="Taulukko1" displayName="Taulukko1" ref="A6:B22" totalsRowShown="0" headerRowDxfId="44">
  <autoFilter ref="A6:B22" xr:uid="{849C8D04-FAE7-4D07-825D-1082E934C5C7}"/>
  <tableColumns count="2">
    <tableColumn id="1" xr3:uid="{709DFEF5-BFB6-42EC-8A6E-6ED40DB3B37D}" name="Datum"/>
    <tableColumn id="2" xr3:uid="{83A9DB97-D0BA-44A0-B8A5-FF9294E3A248}" name="Åtgärder"/>
  </tableColumns>
  <tableStyleInfo name="Otsikk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DF13582-63B5-43C9-8705-ED9ACDDF48D4}" name="Taulukko2" displayName="Taulukko2" ref="A1:B1048573" totalsRowShown="0" headerRowDxfId="43" dataDxfId="42">
  <autoFilter ref="A1:B1048573" xr:uid="{3724D241-12B5-436F-B3B3-F73778BC119A}"/>
  <sortState xmlns:xlrd2="http://schemas.microsoft.com/office/spreadsheetml/2017/richdata2" ref="A2:B1048573">
    <sortCondition ref="A1:A1048573"/>
  </sortState>
  <tableColumns count="2">
    <tableColumn id="1" xr3:uid="{55EABF35-B6CA-45A3-B037-AB5F20424EAD}" name="Ärende" dataDxfId="41" dataCellStyle="20 % - Aksentti3"/>
    <tableColumn id="2" xr3:uid="{A5BCD0FA-8845-4972-9E3C-F51BF4074380}" name="Anvisning" dataDxfId="40"/>
  </tableColumns>
  <tableStyleInfo name="TableStyleLight16" showFirstColumn="0" showLastColumn="0" showRowStripes="1" showColumnStripes="0"/>
</table>
</file>

<file path=xl/theme/theme1.xml><?xml version="1.0" encoding="utf-8"?>
<a:theme xmlns:a="http://schemas.openxmlformats.org/drawingml/2006/main" name="ARA2021">
  <a:themeElements>
    <a:clrScheme name="ARA-asiakirjat">
      <a:dk1>
        <a:srgbClr val="262626"/>
      </a:dk1>
      <a:lt1>
        <a:srgbClr val="FFFFFF"/>
      </a:lt1>
      <a:dk2>
        <a:srgbClr val="2E5053"/>
      </a:dk2>
      <a:lt2>
        <a:srgbClr val="F2F2F2"/>
      </a:lt2>
      <a:accent1>
        <a:srgbClr val="79A130"/>
      </a:accent1>
      <a:accent2>
        <a:srgbClr val="199BE6"/>
      </a:accent2>
      <a:accent3>
        <a:srgbClr val="329FA9"/>
      </a:accent3>
      <a:accent4>
        <a:srgbClr val="2E5053"/>
      </a:accent4>
      <a:accent5>
        <a:srgbClr val="9933CC"/>
      </a:accent5>
      <a:accent6>
        <a:srgbClr val="C73D82"/>
      </a:accent6>
      <a:hlink>
        <a:srgbClr val="0070C0"/>
      </a:hlink>
      <a:folHlink>
        <a:srgbClr val="79A130"/>
      </a:folHlink>
    </a:clrScheme>
    <a:fontScheme name="ARA 2020">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A59C3-3F26-4FC4-9EAB-4644F930F874}">
  <dimension ref="A1:G15"/>
  <sheetViews>
    <sheetView tabSelected="1" workbookViewId="0">
      <selection activeCell="B17" sqref="B17"/>
    </sheetView>
  </sheetViews>
  <sheetFormatPr defaultRowHeight="13.8" x14ac:dyDescent="0.25"/>
  <cols>
    <col min="1" max="1" width="27.7265625" customWidth="1"/>
    <col min="2" max="2" width="49.1796875" customWidth="1"/>
    <col min="3" max="3" width="14.453125" customWidth="1"/>
    <col min="4" max="4" width="48.90625" style="399" customWidth="1"/>
  </cols>
  <sheetData>
    <row r="1" spans="1:7" ht="24.6" x14ac:dyDescent="0.25">
      <c r="A1" s="391" t="s">
        <v>0</v>
      </c>
      <c r="B1" s="392"/>
      <c r="C1" s="392"/>
      <c r="D1" s="400"/>
    </row>
    <row r="2" spans="1:7" ht="40.35" customHeight="1" x14ac:dyDescent="0.25">
      <c r="A2" s="393" t="s">
        <v>435</v>
      </c>
      <c r="E2" s="394"/>
      <c r="F2" s="394"/>
      <c r="G2" s="394"/>
    </row>
    <row r="3" spans="1:7" ht="22.8" customHeight="1" x14ac:dyDescent="0.25">
      <c r="A3" t="s">
        <v>436</v>
      </c>
      <c r="E3" s="394"/>
      <c r="F3" s="394"/>
      <c r="G3" s="394"/>
    </row>
    <row r="4" spans="1:7" ht="22.35" customHeight="1" x14ac:dyDescent="0.25">
      <c r="A4" t="s">
        <v>437</v>
      </c>
      <c r="E4" s="394"/>
      <c r="F4" s="394"/>
      <c r="G4" s="394"/>
    </row>
    <row r="5" spans="1:7" ht="35.549999999999997" customHeight="1" x14ac:dyDescent="0.3">
      <c r="A5" s="404" t="s">
        <v>434</v>
      </c>
    </row>
    <row r="6" spans="1:7" ht="29.1" customHeight="1" x14ac:dyDescent="0.25">
      <c r="A6" s="395" t="s">
        <v>425</v>
      </c>
      <c r="B6" s="395" t="s">
        <v>426</v>
      </c>
    </row>
    <row r="7" spans="1:7" x14ac:dyDescent="0.25">
      <c r="A7" s="396">
        <v>44785</v>
      </c>
      <c r="B7" s="394" t="s">
        <v>427</v>
      </c>
    </row>
    <row r="8" spans="1:7" x14ac:dyDescent="0.25">
      <c r="A8" s="396">
        <v>45107</v>
      </c>
      <c r="B8" t="s">
        <v>438</v>
      </c>
    </row>
    <row r="9" spans="1:7" x14ac:dyDescent="0.25">
      <c r="A9" s="397">
        <v>45107</v>
      </c>
      <c r="B9" s="394" t="s">
        <v>427</v>
      </c>
    </row>
    <row r="10" spans="1:7" ht="55.2" x14ac:dyDescent="0.25">
      <c r="A10" s="397">
        <v>45200</v>
      </c>
      <c r="B10" s="394" t="s">
        <v>439</v>
      </c>
    </row>
    <row r="11" spans="1:7" ht="27.6" x14ac:dyDescent="0.25">
      <c r="A11" s="397">
        <v>45200</v>
      </c>
      <c r="B11" s="269" t="s">
        <v>440</v>
      </c>
      <c r="E11" t="s">
        <v>429</v>
      </c>
    </row>
    <row r="12" spans="1:7" ht="69" x14ac:dyDescent="0.25">
      <c r="A12" s="397">
        <v>45200</v>
      </c>
      <c r="B12" s="398" t="s">
        <v>441</v>
      </c>
    </row>
    <row r="13" spans="1:7" ht="27.6" x14ac:dyDescent="0.25">
      <c r="A13" s="397">
        <v>45200</v>
      </c>
      <c r="B13" s="398" t="s">
        <v>442</v>
      </c>
    </row>
    <row r="14" spans="1:7" x14ac:dyDescent="0.25">
      <c r="A14" s="396">
        <v>45200</v>
      </c>
      <c r="B14" s="398" t="s">
        <v>443</v>
      </c>
    </row>
    <row r="15" spans="1:7" x14ac:dyDescent="0.25">
      <c r="A15" s="396">
        <v>45200</v>
      </c>
      <c r="B15" t="s">
        <v>444</v>
      </c>
    </row>
  </sheetData>
  <pageMargins left="0.7" right="0.7" top="0.75" bottom="0.75" header="0.3" footer="0.3"/>
  <pageSetup paperSize="9" orientation="portrait" horizontalDpi="1200" verticalDpi="1200"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C26E6-8AD1-4BB6-85F7-4849B314BB7E}">
  <dimension ref="A1:J224"/>
  <sheetViews>
    <sheetView showGridLines="0" zoomScale="80" zoomScaleNormal="80" workbookViewId="0"/>
  </sheetViews>
  <sheetFormatPr defaultColWidth="8.7265625" defaultRowHeight="13.8" x14ac:dyDescent="0.25"/>
  <cols>
    <col min="1" max="1" width="55.6328125" style="54" customWidth="1"/>
    <col min="2" max="2" width="28.6328125" style="40" customWidth="1"/>
    <col min="3" max="3" width="9.453125" style="40" customWidth="1"/>
    <col min="4" max="4" width="28.6328125" style="81" customWidth="1"/>
    <col min="5" max="5" width="9.453125" style="39" customWidth="1"/>
    <col min="6" max="6" width="32.36328125" style="1" customWidth="1"/>
    <col min="7" max="7" width="8.7265625" style="5"/>
    <col min="8" max="8" width="32.36328125" style="5" customWidth="1"/>
    <col min="9" max="9" width="8.7265625" style="5"/>
    <col min="10" max="10" width="47.6328125" style="274" customWidth="1"/>
    <col min="11" max="16384" width="8.7265625" style="5"/>
  </cols>
  <sheetData>
    <row r="1" spans="1:10" s="4" customFormat="1" ht="98.4" customHeight="1" thickBot="1" x14ac:dyDescent="0.3">
      <c r="A1" s="154" t="s">
        <v>0</v>
      </c>
      <c r="B1" s="24"/>
      <c r="C1" s="25"/>
      <c r="D1" s="26"/>
      <c r="E1" s="27"/>
      <c r="F1" s="3"/>
      <c r="J1" s="389" t="s">
        <v>417</v>
      </c>
    </row>
    <row r="2" spans="1:10" s="190" customFormat="1" ht="65.400000000000006" customHeight="1" thickBot="1" x14ac:dyDescent="0.35">
      <c r="A2" s="200" t="s">
        <v>1</v>
      </c>
      <c r="B2" s="203" t="s">
        <v>2</v>
      </c>
      <c r="C2" s="204"/>
      <c r="D2" s="329" t="s">
        <v>3</v>
      </c>
      <c r="E2" s="205"/>
      <c r="F2" s="206" t="s">
        <v>4</v>
      </c>
      <c r="G2" s="205"/>
      <c r="H2" s="206" t="s">
        <v>4</v>
      </c>
      <c r="I2" s="205"/>
      <c r="J2" s="273"/>
    </row>
    <row r="3" spans="1:10" s="199" customFormat="1" ht="53.4" customHeight="1" thickTop="1" thickBot="1" x14ac:dyDescent="0.3">
      <c r="A3" s="28"/>
      <c r="B3" s="316" t="str">
        <f>IF('Efterkalkyl 2023'!B3="","",'Efterkalkyl 2023'!B3)</f>
        <v/>
      </c>
      <c r="C3" s="270"/>
      <c r="D3" s="316" t="str">
        <f>IF('Efterkalkyl 2023'!D3="","",'Efterkalkyl 2023'!D3)</f>
        <v/>
      </c>
      <c r="E3" s="270"/>
      <c r="F3" s="316" t="str">
        <f>IF('Efterkalkyl 2023'!F3="","",'Efterkalkyl 2023'!F3)</f>
        <v/>
      </c>
      <c r="G3" s="270"/>
      <c r="H3" s="316" t="str">
        <f>IF('Efterkalkyl 2023'!H3="","",'Efterkalkyl 2023'!H3)</f>
        <v/>
      </c>
      <c r="I3" s="270"/>
      <c r="J3" s="273"/>
    </row>
    <row r="4" spans="1:10" s="190" customFormat="1" ht="31.2" customHeight="1" thickTop="1" x14ac:dyDescent="0.25">
      <c r="A4" s="201" t="s">
        <v>5</v>
      </c>
      <c r="B4" s="221" t="s">
        <v>6</v>
      </c>
      <c r="C4" s="222"/>
      <c r="D4" s="223" t="s">
        <v>6</v>
      </c>
      <c r="E4" s="224"/>
      <c r="F4" s="225" t="s">
        <v>6</v>
      </c>
      <c r="G4" s="224"/>
      <c r="H4" s="225" t="s">
        <v>6</v>
      </c>
      <c r="I4" s="224"/>
      <c r="J4" s="273"/>
    </row>
    <row r="5" spans="1:10" s="190" customFormat="1" ht="33" customHeight="1" x14ac:dyDescent="0.25">
      <c r="A5" s="28"/>
      <c r="B5" s="207" t="s">
        <v>7</v>
      </c>
      <c r="C5" s="208"/>
      <c r="D5" s="213" t="s">
        <v>7</v>
      </c>
      <c r="E5" s="214"/>
      <c r="F5" s="219" t="s">
        <v>8</v>
      </c>
      <c r="G5" s="214"/>
      <c r="H5" s="219" t="s">
        <v>8</v>
      </c>
      <c r="I5" s="214"/>
      <c r="J5" s="273"/>
    </row>
    <row r="6" spans="1:10" s="190" customFormat="1" ht="32.549999999999997" customHeight="1" x14ac:dyDescent="0.25">
      <c r="A6" s="201" t="s">
        <v>9</v>
      </c>
      <c r="B6" s="21"/>
      <c r="C6" s="209"/>
      <c r="D6" s="191"/>
      <c r="E6" s="215"/>
      <c r="F6" s="8"/>
      <c r="G6" s="215"/>
      <c r="H6" s="8"/>
      <c r="I6" s="215"/>
      <c r="J6" s="273"/>
    </row>
    <row r="7" spans="1:10" s="190" customFormat="1" ht="31.95" customHeight="1" thickBot="1" x14ac:dyDescent="0.3">
      <c r="A7" s="29"/>
      <c r="B7" s="212" t="s">
        <v>10</v>
      </c>
      <c r="C7" s="210"/>
      <c r="D7" s="218" t="s">
        <v>10</v>
      </c>
      <c r="E7" s="216"/>
      <c r="F7" s="220" t="s">
        <v>10</v>
      </c>
      <c r="G7" s="216"/>
      <c r="H7" s="220" t="s">
        <v>10</v>
      </c>
      <c r="I7" s="216"/>
      <c r="J7" s="273"/>
    </row>
    <row r="8" spans="1:10" s="190" customFormat="1" ht="32.549999999999997" customHeight="1" thickBot="1" x14ac:dyDescent="0.3">
      <c r="A8" s="201" t="s">
        <v>11</v>
      </c>
      <c r="B8" s="22"/>
      <c r="C8" s="211"/>
      <c r="D8" s="19"/>
      <c r="E8" s="217"/>
      <c r="F8" s="192"/>
      <c r="G8" s="217"/>
      <c r="H8" s="192"/>
      <c r="I8" s="217"/>
      <c r="J8" s="273"/>
    </row>
    <row r="9" spans="1:10" s="190" customFormat="1" ht="31.5" customHeight="1" x14ac:dyDescent="0.25">
      <c r="A9" s="30"/>
      <c r="B9" s="167" t="s">
        <v>12</v>
      </c>
      <c r="C9" s="31"/>
      <c r="D9" s="168" t="s">
        <v>12</v>
      </c>
      <c r="E9" s="32"/>
      <c r="F9" s="193" t="s">
        <v>12</v>
      </c>
      <c r="G9" s="32"/>
      <c r="H9" s="193" t="s">
        <v>12</v>
      </c>
      <c r="I9" s="32"/>
      <c r="J9" s="273"/>
    </row>
    <row r="10" spans="1:10" s="190" customFormat="1" ht="33" customHeight="1" thickBot="1" x14ac:dyDescent="0.3">
      <c r="A10" s="202" t="s">
        <v>13</v>
      </c>
      <c r="B10" s="33" t="s">
        <v>7</v>
      </c>
      <c r="C10" s="194"/>
      <c r="D10" s="34" t="s">
        <v>7</v>
      </c>
      <c r="E10" s="195"/>
      <c r="F10" s="34" t="s">
        <v>7</v>
      </c>
      <c r="G10" s="195"/>
      <c r="H10" s="34" t="s">
        <v>7</v>
      </c>
      <c r="I10" s="195"/>
      <c r="J10" s="273"/>
    </row>
    <row r="11" spans="1:10" s="190" customFormat="1" ht="32.549999999999997" customHeight="1" thickBot="1" x14ac:dyDescent="0.3">
      <c r="A11" s="35"/>
      <c r="B11" s="23"/>
      <c r="C11" s="36"/>
      <c r="D11" s="20"/>
      <c r="E11" s="37"/>
      <c r="F11" s="196"/>
      <c r="G11" s="37"/>
      <c r="H11" s="196"/>
      <c r="I11" s="37"/>
      <c r="J11" s="273"/>
    </row>
    <row r="12" spans="1:10" s="6" customFormat="1" ht="85.8" customHeight="1" x14ac:dyDescent="0.25">
      <c r="A12" s="355" t="s">
        <v>14</v>
      </c>
      <c r="B12"/>
      <c r="C12" s="38"/>
      <c r="D12" s="38"/>
      <c r="E12" s="39"/>
      <c r="F12" s="2"/>
      <c r="J12" s="271"/>
    </row>
    <row r="13" spans="1:10" s="6" customFormat="1" ht="80.400000000000006" customHeight="1" thickBot="1" x14ac:dyDescent="0.35">
      <c r="A13" s="170" t="s">
        <v>15</v>
      </c>
      <c r="B13" s="198" t="str">
        <f>IF(B3="","",(B3))</f>
        <v/>
      </c>
      <c r="C13" s="169" t="s">
        <v>16</v>
      </c>
      <c r="D13" s="198" t="str">
        <f>IF(D3="","",(D3))</f>
        <v/>
      </c>
      <c r="E13" s="169" t="s">
        <v>16</v>
      </c>
      <c r="F13" s="198" t="str">
        <f>IF(F3="","",(F3))</f>
        <v/>
      </c>
      <c r="G13" s="169" t="s">
        <v>16</v>
      </c>
      <c r="H13" s="198" t="str">
        <f>IF(H3="","",(H3))</f>
        <v/>
      </c>
      <c r="I13" s="169" t="s">
        <v>16</v>
      </c>
      <c r="J13" s="271"/>
    </row>
    <row r="14" spans="1:10" s="9" customFormat="1" ht="33" customHeight="1" thickTop="1" x14ac:dyDescent="0.25">
      <c r="A14" s="115" t="s">
        <v>17</v>
      </c>
      <c r="B14" s="51"/>
      <c r="C14" s="42" t="str">
        <f>IF(B14="","",IF(B14=0,"",(B14/B$6/$A$11)))</f>
        <v/>
      </c>
      <c r="D14" s="51"/>
      <c r="E14" s="42" t="str">
        <f>IF(D14="","",IF(D14=0,"",(D14/D$6/$A$11)))</f>
        <v/>
      </c>
      <c r="F14" s="51"/>
      <c r="G14" s="42" t="str">
        <f>IF(F14="","",IF(F14=0,"",(F14/F$6/$A$11)))</f>
        <v/>
      </c>
      <c r="H14" s="51"/>
      <c r="I14" s="42" t="str">
        <f>IF(H14="","",IF(H14=0,"",(H14/H$6/$A$11)))</f>
        <v/>
      </c>
      <c r="J14" s="274"/>
    </row>
    <row r="15" spans="1:10" s="9" customFormat="1" ht="38.4" customHeight="1" x14ac:dyDescent="0.25">
      <c r="A15" s="346" t="s">
        <v>18</v>
      </c>
      <c r="B15" s="43">
        <f>B18+B19+B64+B82</f>
        <v>0</v>
      </c>
      <c r="C15" s="42" t="str">
        <f>IF(B15="","",IF(B15=0,"",(B15/B$6/$A$11)))</f>
        <v/>
      </c>
      <c r="D15" s="43">
        <f>D18+D19+D64+D82</f>
        <v>0</v>
      </c>
      <c r="E15" s="42" t="str">
        <f>IF(D15="","",IF(D15=0,"",(D15/D$6/$A$11)))</f>
        <v/>
      </c>
      <c r="F15" s="43">
        <f>F18+F19+F64+F82</f>
        <v>0</v>
      </c>
      <c r="G15" s="42" t="str">
        <f>IF(F15="","",IF(F15=0,"",(F15/F$6/$A$11)))</f>
        <v/>
      </c>
      <c r="H15" s="43">
        <f>H18+H19+H64+H82</f>
        <v>0</v>
      </c>
      <c r="I15" s="42" t="str">
        <f>IF(H15="","",IF(H15=0,"",(H15/H$6/$A$11)))</f>
        <v/>
      </c>
      <c r="J15" s="274"/>
    </row>
    <row r="16" spans="1:10" s="9" customFormat="1" ht="25.05" customHeight="1" x14ac:dyDescent="0.25">
      <c r="A16" s="347" t="s">
        <v>19</v>
      </c>
      <c r="B16" s="45" t="e">
        <f>B15/B14</f>
        <v>#DIV/0!</v>
      </c>
      <c r="C16" s="46"/>
      <c r="D16" s="45" t="e">
        <f>D15/D14</f>
        <v>#DIV/0!</v>
      </c>
      <c r="E16" s="46"/>
      <c r="F16" s="45" t="e">
        <f>F15/F14</f>
        <v>#DIV/0!</v>
      </c>
      <c r="G16" s="46"/>
      <c r="H16" s="45" t="e">
        <f>H15/H14</f>
        <v>#DIV/0!</v>
      </c>
      <c r="I16" s="46"/>
      <c r="J16" s="274"/>
    </row>
    <row r="17" spans="1:10" s="9" customFormat="1" ht="45.6" customHeight="1" thickBot="1" x14ac:dyDescent="0.35">
      <c r="A17" s="119" t="s">
        <v>20</v>
      </c>
      <c r="B17" s="47"/>
      <c r="C17" s="47"/>
      <c r="D17" s="47"/>
      <c r="E17" s="47"/>
      <c r="F17" s="47"/>
      <c r="G17" s="47"/>
      <c r="H17" s="47"/>
      <c r="I17" s="47"/>
      <c r="J17" s="275"/>
    </row>
    <row r="18" spans="1:10" s="9" customFormat="1" ht="25.05" customHeight="1" thickTop="1" x14ac:dyDescent="0.25">
      <c r="A18" s="235" t="s">
        <v>21</v>
      </c>
      <c r="B18" s="48"/>
      <c r="C18" s="42" t="str">
        <f>IF(B18="","",IF(B18=0,"",(B18/B$6/$A$11)))</f>
        <v/>
      </c>
      <c r="D18" s="48"/>
      <c r="E18" s="42" t="str">
        <f>IF(D18="","",IF(D18=0,"",(D18/D$6/$A$11)))</f>
        <v/>
      </c>
      <c r="F18" s="48"/>
      <c r="G18" s="42" t="str">
        <f>IF(F18="","",IF(F18=0,"",(F18/F$6/$A$11)))</f>
        <v/>
      </c>
      <c r="H18" s="48"/>
      <c r="I18" s="42" t="str">
        <f>IF(H18="","",IF(H18=0,"",(H18/H$6/$A$11)))</f>
        <v/>
      </c>
      <c r="J18" s="274"/>
    </row>
    <row r="19" spans="1:10" s="9" customFormat="1" ht="25.05" customHeight="1" x14ac:dyDescent="0.25">
      <c r="A19" s="173" t="s">
        <v>22</v>
      </c>
      <c r="B19" s="51"/>
      <c r="C19" s="52" t="str">
        <f>IF(B19="","",IF(B19=0,"",(B19/B$6/$A$11)))</f>
        <v/>
      </c>
      <c r="D19" s="51"/>
      <c r="E19" s="52" t="str">
        <f>IF(D19="","",IF(D19=0,"",(D19/D$6/$A$11)))</f>
        <v/>
      </c>
      <c r="F19" s="51"/>
      <c r="G19" s="52" t="str">
        <f>IF(F19="","",IF(F19=0,"",(F19/F$6/$A$11)))</f>
        <v/>
      </c>
      <c r="H19" s="51"/>
      <c r="I19" s="52" t="str">
        <f>IF(H19="","",IF(H19=0,"",(H19/H$6/$A$11)))</f>
        <v/>
      </c>
      <c r="J19" s="274"/>
    </row>
    <row r="20" spans="1:10" s="9" customFormat="1" ht="25.05" customHeight="1" x14ac:dyDescent="0.25">
      <c r="A20" s="173" t="s">
        <v>23</v>
      </c>
      <c r="B20" s="51"/>
      <c r="C20" s="52" t="str">
        <f>IF(B20="","",IF(B20=0,"",(B20/B$6/$A$11)))</f>
        <v/>
      </c>
      <c r="D20" s="51"/>
      <c r="E20" s="52" t="str">
        <f>IF(D20="","",IF(D20=0,"",(D20/D$6/$A$11)))</f>
        <v/>
      </c>
      <c r="F20" s="51"/>
      <c r="G20" s="52" t="str">
        <f>IF(F20="","",IF(F20=0,"",(F20/F$6/$A$11)))</f>
        <v/>
      </c>
      <c r="H20" s="51"/>
      <c r="I20" s="52" t="str">
        <f>IF(H20="","",IF(H20=0,"",(H20/H$6/$A$11)))</f>
        <v/>
      </c>
      <c r="J20" s="274"/>
    </row>
    <row r="21" spans="1:10" s="9" customFormat="1" ht="25.05" customHeight="1" x14ac:dyDescent="0.25">
      <c r="A21" s="173" t="s">
        <v>24</v>
      </c>
      <c r="B21" s="53"/>
      <c r="C21" s="43" t="str">
        <f>IF(B21="","",IF(B21=0,"",(B21/B$6/$A$11)))</f>
        <v/>
      </c>
      <c r="D21" s="53"/>
      <c r="E21" s="52" t="str">
        <f>IF(D21="","",IF(D21=0,"",(D21/D$6/$A$11)))</f>
        <v/>
      </c>
      <c r="F21" s="53"/>
      <c r="G21" s="52" t="str">
        <f>IF(F21="","",IF(F21=0,"",(F21/F$6/$A$11)))</f>
        <v/>
      </c>
      <c r="H21" s="53"/>
      <c r="I21" s="52" t="str">
        <f>IF(H21="","",IF(H21=0,"",(H21/H$6/$A$11)))</f>
        <v/>
      </c>
      <c r="J21" s="274"/>
    </row>
    <row r="22" spans="1:10" ht="27.6" customHeight="1" x14ac:dyDescent="0.25">
      <c r="A22" s="351" t="s">
        <v>25</v>
      </c>
      <c r="B22" s="55"/>
      <c r="C22" s="56"/>
      <c r="D22" s="55"/>
      <c r="E22" s="57"/>
      <c r="F22" s="55"/>
      <c r="G22" s="57"/>
      <c r="H22" s="55"/>
      <c r="I22" s="57"/>
      <c r="J22" s="276"/>
    </row>
    <row r="23" spans="1:10" s="9" customFormat="1" ht="25.05" customHeight="1" x14ac:dyDescent="0.25">
      <c r="A23" s="173" t="s">
        <v>26</v>
      </c>
      <c r="B23" s="51"/>
      <c r="C23" s="52" t="str">
        <f>IF(B23="","",IF(B23=0,"",(B23/B$6/$A$11)))</f>
        <v/>
      </c>
      <c r="D23" s="51"/>
      <c r="E23" s="52" t="str">
        <f>IF(D23="","",IF(D23=0,"",(D23/D$6/$A$11)))</f>
        <v/>
      </c>
      <c r="F23" s="51"/>
      <c r="G23" s="52" t="str">
        <f>IF(F23="","",IF(F23=0,"",(F23/F$6/$A$11)))</f>
        <v/>
      </c>
      <c r="H23" s="51"/>
      <c r="I23" s="52" t="str">
        <f>IF(H23="","",IF(H23=0,"",(H23/H$6/$A$11)))</f>
        <v/>
      </c>
      <c r="J23" s="275"/>
    </row>
    <row r="24" spans="1:10" s="9" customFormat="1" ht="25.05" customHeight="1" x14ac:dyDescent="0.25">
      <c r="A24" s="128" t="s">
        <v>27</v>
      </c>
      <c r="B24" s="48"/>
      <c r="C24" s="52" t="str">
        <f>IF(B24="","",IF(B24=0,"",(B24/B$6/$A$11)))</f>
        <v/>
      </c>
      <c r="D24" s="48"/>
      <c r="E24" s="52" t="str">
        <f>IF(D24="","",IF(D24=0,"",(D24/D$6/$A$11)))</f>
        <v/>
      </c>
      <c r="F24" s="48"/>
      <c r="G24" s="52" t="str">
        <f>IF(F24="","",IF(F24=0,"",(F24/F$6/$A$11)))</f>
        <v/>
      </c>
      <c r="H24" s="48"/>
      <c r="I24" s="52" t="str">
        <f>IF(H24="","",IF(H24=0,"",(H24/H$6/$A$11)))</f>
        <v/>
      </c>
      <c r="J24" s="276"/>
    </row>
    <row r="25" spans="1:10" s="9" customFormat="1" ht="25.05" customHeight="1" x14ac:dyDescent="0.25">
      <c r="A25" s="348" t="s">
        <v>28</v>
      </c>
      <c r="B25" s="58">
        <f>SUM(B18:B24)</f>
        <v>0</v>
      </c>
      <c r="C25" s="43" t="str">
        <f>IF(B25="","",IF(B25=0,"",(B25/B$6/$A$11)))</f>
        <v/>
      </c>
      <c r="D25" s="58">
        <f>SUM(D18:D24)</f>
        <v>0</v>
      </c>
      <c r="E25" s="43" t="str">
        <f>IF(D25="","",IF(D25=0,"",(D25/D$6/$A$11)))</f>
        <v/>
      </c>
      <c r="F25" s="58">
        <f>SUM(F18:F24)</f>
        <v>0</v>
      </c>
      <c r="G25" s="43" t="str">
        <f>IF(F25="","",IF(F25=0,"",(F25/F$6/$A$11)))</f>
        <v/>
      </c>
      <c r="H25" s="58">
        <f>SUM(H18:H24)</f>
        <v>0</v>
      </c>
      <c r="I25" s="43" t="str">
        <f>IF(H25="","",IF(H25=0,"",(H25/H$6/$A$11)))</f>
        <v/>
      </c>
      <c r="J25" s="274"/>
    </row>
    <row r="26" spans="1:10" s="9" customFormat="1" ht="25.05" customHeight="1" x14ac:dyDescent="0.25">
      <c r="A26" s="356" t="s">
        <v>29</v>
      </c>
      <c r="B26" s="40"/>
      <c r="C26" s="336"/>
      <c r="D26" s="40"/>
      <c r="E26" s="336"/>
      <c r="F26" s="40"/>
      <c r="G26" s="336"/>
      <c r="H26" s="40"/>
      <c r="I26" s="336"/>
      <c r="J26" s="274"/>
    </row>
    <row r="27" spans="1:10" s="9" customFormat="1" ht="25.05" customHeight="1" x14ac:dyDescent="0.25">
      <c r="A27" s="173" t="s">
        <v>30</v>
      </c>
      <c r="B27" s="51"/>
      <c r="C27" s="52" t="str">
        <f t="shared" ref="C27:C46" si="0">IF(B27="","",IF(B27=0,"",(B27/B$6/$A$11)))</f>
        <v/>
      </c>
      <c r="D27" s="51"/>
      <c r="E27" s="52" t="str">
        <f t="shared" ref="E27:E46" si="1">IF(D27="","",IF(D27=0,"",(D27/D$6/$A$11)))</f>
        <v/>
      </c>
      <c r="F27" s="51"/>
      <c r="G27" s="52" t="str">
        <f t="shared" ref="G27:G46" si="2">IF(F27="","",IF(F27=0,"",(F27/F$6/$A$11)))</f>
        <v/>
      </c>
      <c r="H27" s="51"/>
      <c r="I27" s="52" t="str">
        <f t="shared" ref="I27:I46" si="3">IF(H27="","",IF(H27=0,"",(H27/H$6/$A$11)))</f>
        <v/>
      </c>
      <c r="J27" s="274"/>
    </row>
    <row r="28" spans="1:10" s="9" customFormat="1" ht="25.05" customHeight="1" x14ac:dyDescent="0.25">
      <c r="A28" s="173" t="s">
        <v>31</v>
      </c>
      <c r="B28" s="51"/>
      <c r="C28" s="52" t="str">
        <f t="shared" si="0"/>
        <v/>
      </c>
      <c r="D28" s="51"/>
      <c r="E28" s="52" t="str">
        <f t="shared" si="1"/>
        <v/>
      </c>
      <c r="F28" s="51"/>
      <c r="G28" s="52" t="str">
        <f t="shared" si="2"/>
        <v/>
      </c>
      <c r="H28" s="51"/>
      <c r="I28" s="52" t="str">
        <f t="shared" si="3"/>
        <v/>
      </c>
      <c r="J28" s="274"/>
    </row>
    <row r="29" spans="1:10" s="9" customFormat="1" ht="25.05" customHeight="1" x14ac:dyDescent="0.25">
      <c r="A29" s="173" t="s">
        <v>32</v>
      </c>
      <c r="B29" s="51"/>
      <c r="C29" s="52" t="str">
        <f t="shared" si="0"/>
        <v/>
      </c>
      <c r="D29" s="51"/>
      <c r="E29" s="52" t="str">
        <f t="shared" si="1"/>
        <v/>
      </c>
      <c r="F29" s="51"/>
      <c r="G29" s="52" t="str">
        <f t="shared" si="2"/>
        <v/>
      </c>
      <c r="H29" s="51"/>
      <c r="I29" s="52" t="str">
        <f t="shared" si="3"/>
        <v/>
      </c>
      <c r="J29" s="274"/>
    </row>
    <row r="30" spans="1:10" s="9" customFormat="1" ht="25.05" customHeight="1" x14ac:dyDescent="0.25">
      <c r="A30" s="173" t="s">
        <v>33</v>
      </c>
      <c r="B30" s="51"/>
      <c r="C30" s="52" t="str">
        <f t="shared" si="0"/>
        <v/>
      </c>
      <c r="D30" s="51"/>
      <c r="E30" s="52" t="str">
        <f t="shared" si="1"/>
        <v/>
      </c>
      <c r="F30" s="51"/>
      <c r="G30" s="52" t="str">
        <f t="shared" si="2"/>
        <v/>
      </c>
      <c r="H30" s="51"/>
      <c r="I30" s="52" t="str">
        <f t="shared" si="3"/>
        <v/>
      </c>
      <c r="J30" s="274"/>
    </row>
    <row r="31" spans="1:10" s="9" customFormat="1" ht="25.05" customHeight="1" x14ac:dyDescent="0.25">
      <c r="A31" s="173" t="s">
        <v>34</v>
      </c>
      <c r="B31" s="51"/>
      <c r="C31" s="52" t="str">
        <f t="shared" si="0"/>
        <v/>
      </c>
      <c r="D31" s="51"/>
      <c r="E31" s="52" t="str">
        <f t="shared" si="1"/>
        <v/>
      </c>
      <c r="F31" s="51"/>
      <c r="G31" s="52" t="str">
        <f t="shared" si="2"/>
        <v/>
      </c>
      <c r="H31" s="51"/>
      <c r="I31" s="52" t="str">
        <f t="shared" si="3"/>
        <v/>
      </c>
      <c r="J31" s="274"/>
    </row>
    <row r="32" spans="1:10" s="9" customFormat="1" ht="25.05" customHeight="1" x14ac:dyDescent="0.25">
      <c r="A32" s="173" t="s">
        <v>35</v>
      </c>
      <c r="B32" s="51"/>
      <c r="C32" s="52" t="str">
        <f t="shared" si="0"/>
        <v/>
      </c>
      <c r="D32" s="51"/>
      <c r="E32" s="52" t="str">
        <f t="shared" si="1"/>
        <v/>
      </c>
      <c r="F32" s="51"/>
      <c r="G32" s="52" t="str">
        <f t="shared" si="2"/>
        <v/>
      </c>
      <c r="H32" s="51"/>
      <c r="I32" s="52" t="str">
        <f t="shared" si="3"/>
        <v/>
      </c>
      <c r="J32" s="274"/>
    </row>
    <row r="33" spans="1:10" s="9" customFormat="1" ht="25.05" customHeight="1" x14ac:dyDescent="0.25">
      <c r="A33" s="173" t="s">
        <v>36</v>
      </c>
      <c r="B33" s="51"/>
      <c r="C33" s="52" t="str">
        <f t="shared" si="0"/>
        <v/>
      </c>
      <c r="D33" s="51"/>
      <c r="E33" s="52" t="str">
        <f t="shared" si="1"/>
        <v/>
      </c>
      <c r="F33" s="51"/>
      <c r="G33" s="52" t="str">
        <f t="shared" si="2"/>
        <v/>
      </c>
      <c r="H33" s="51"/>
      <c r="I33" s="52" t="str">
        <f t="shared" si="3"/>
        <v/>
      </c>
      <c r="J33" s="274"/>
    </row>
    <row r="34" spans="1:10" s="9" customFormat="1" ht="25.05" customHeight="1" x14ac:dyDescent="0.25">
      <c r="A34" s="173" t="s">
        <v>37</v>
      </c>
      <c r="B34" s="51"/>
      <c r="C34" s="52" t="str">
        <f t="shared" si="0"/>
        <v/>
      </c>
      <c r="D34" s="51"/>
      <c r="E34" s="52" t="str">
        <f t="shared" si="1"/>
        <v/>
      </c>
      <c r="F34" s="51"/>
      <c r="G34" s="52" t="str">
        <f t="shared" si="2"/>
        <v/>
      </c>
      <c r="H34" s="51"/>
      <c r="I34" s="52" t="str">
        <f t="shared" si="3"/>
        <v/>
      </c>
      <c r="J34" s="274"/>
    </row>
    <row r="35" spans="1:10" s="9" customFormat="1" ht="25.05" customHeight="1" x14ac:dyDescent="0.25">
      <c r="A35" s="173" t="s">
        <v>38</v>
      </c>
      <c r="B35" s="51"/>
      <c r="C35" s="52" t="str">
        <f t="shared" si="0"/>
        <v/>
      </c>
      <c r="D35" s="51"/>
      <c r="E35" s="52" t="str">
        <f t="shared" si="1"/>
        <v/>
      </c>
      <c r="F35" s="51"/>
      <c r="G35" s="52" t="str">
        <f t="shared" si="2"/>
        <v/>
      </c>
      <c r="H35" s="51"/>
      <c r="I35" s="52" t="str">
        <f t="shared" si="3"/>
        <v/>
      </c>
      <c r="J35" s="274"/>
    </row>
    <row r="36" spans="1:10" s="9" customFormat="1" ht="25.05" customHeight="1" x14ac:dyDescent="0.25">
      <c r="A36" s="173" t="s">
        <v>39</v>
      </c>
      <c r="B36" s="51"/>
      <c r="C36" s="52" t="str">
        <f t="shared" si="0"/>
        <v/>
      </c>
      <c r="D36" s="51"/>
      <c r="E36" s="52" t="str">
        <f t="shared" si="1"/>
        <v/>
      </c>
      <c r="F36" s="51"/>
      <c r="G36" s="52" t="str">
        <f t="shared" si="2"/>
        <v/>
      </c>
      <c r="H36" s="51"/>
      <c r="I36" s="52" t="str">
        <f t="shared" si="3"/>
        <v/>
      </c>
      <c r="J36" s="274"/>
    </row>
    <row r="37" spans="1:10" s="9" customFormat="1" ht="25.05" customHeight="1" x14ac:dyDescent="0.25">
      <c r="A37" s="173" t="s">
        <v>40</v>
      </c>
      <c r="B37" s="51"/>
      <c r="C37" s="52" t="str">
        <f t="shared" si="0"/>
        <v/>
      </c>
      <c r="D37" s="51"/>
      <c r="E37" s="52" t="str">
        <f t="shared" si="1"/>
        <v/>
      </c>
      <c r="F37" s="51"/>
      <c r="G37" s="52" t="str">
        <f t="shared" si="2"/>
        <v/>
      </c>
      <c r="H37" s="51"/>
      <c r="I37" s="52" t="str">
        <f t="shared" si="3"/>
        <v/>
      </c>
      <c r="J37" s="274"/>
    </row>
    <row r="38" spans="1:10" s="9" customFormat="1" ht="25.05" customHeight="1" x14ac:dyDescent="0.25">
      <c r="A38" s="173" t="s">
        <v>41</v>
      </c>
      <c r="B38" s="51"/>
      <c r="C38" s="52" t="str">
        <f t="shared" si="0"/>
        <v/>
      </c>
      <c r="D38" s="51"/>
      <c r="E38" s="52" t="str">
        <f t="shared" si="1"/>
        <v/>
      </c>
      <c r="F38" s="51"/>
      <c r="G38" s="52" t="str">
        <f t="shared" si="2"/>
        <v/>
      </c>
      <c r="H38" s="51"/>
      <c r="I38" s="52" t="str">
        <f t="shared" si="3"/>
        <v/>
      </c>
      <c r="J38" s="274"/>
    </row>
    <row r="39" spans="1:10" s="9" customFormat="1" ht="25.05" customHeight="1" x14ac:dyDescent="0.25">
      <c r="A39" s="173" t="s">
        <v>42</v>
      </c>
      <c r="B39" s="51"/>
      <c r="C39" s="52" t="str">
        <f t="shared" si="0"/>
        <v/>
      </c>
      <c r="D39" s="51"/>
      <c r="E39" s="52" t="str">
        <f t="shared" si="1"/>
        <v/>
      </c>
      <c r="F39" s="51"/>
      <c r="G39" s="52" t="str">
        <f t="shared" si="2"/>
        <v/>
      </c>
      <c r="H39" s="51"/>
      <c r="I39" s="52" t="str">
        <f t="shared" si="3"/>
        <v/>
      </c>
      <c r="J39" s="274"/>
    </row>
    <row r="40" spans="1:10" s="9" customFormat="1" ht="25.05" customHeight="1" x14ac:dyDescent="0.25">
      <c r="A40" s="173" t="s">
        <v>43</v>
      </c>
      <c r="B40" s="51"/>
      <c r="C40" s="52" t="str">
        <f t="shared" si="0"/>
        <v/>
      </c>
      <c r="D40" s="51"/>
      <c r="E40" s="52" t="str">
        <f t="shared" si="1"/>
        <v/>
      </c>
      <c r="F40" s="51"/>
      <c r="G40" s="52" t="str">
        <f t="shared" si="2"/>
        <v/>
      </c>
      <c r="H40" s="51"/>
      <c r="I40" s="52" t="str">
        <f t="shared" si="3"/>
        <v/>
      </c>
      <c r="J40" s="274"/>
    </row>
    <row r="41" spans="1:10" s="9" customFormat="1" ht="25.05" customHeight="1" x14ac:dyDescent="0.25">
      <c r="A41" s="173" t="s">
        <v>44</v>
      </c>
      <c r="B41" s="51"/>
      <c r="C41" s="52" t="str">
        <f t="shared" si="0"/>
        <v/>
      </c>
      <c r="D41" s="51"/>
      <c r="E41" s="52" t="str">
        <f t="shared" si="1"/>
        <v/>
      </c>
      <c r="F41" s="51"/>
      <c r="G41" s="52" t="str">
        <f t="shared" si="2"/>
        <v/>
      </c>
      <c r="H41" s="51"/>
      <c r="I41" s="52" t="str">
        <f t="shared" si="3"/>
        <v/>
      </c>
      <c r="J41" s="274"/>
    </row>
    <row r="42" spans="1:10" s="9" customFormat="1" ht="30.6" customHeight="1" x14ac:dyDescent="0.25">
      <c r="A42" s="173" t="s">
        <v>45</v>
      </c>
      <c r="B42" s="51"/>
      <c r="C42" s="52" t="str">
        <f t="shared" si="0"/>
        <v/>
      </c>
      <c r="D42" s="51"/>
      <c r="E42" s="52" t="str">
        <f t="shared" si="1"/>
        <v/>
      </c>
      <c r="F42" s="51"/>
      <c r="G42" s="52" t="str">
        <f t="shared" si="2"/>
        <v/>
      </c>
      <c r="H42" s="51"/>
      <c r="I42" s="52" t="str">
        <f t="shared" si="3"/>
        <v/>
      </c>
      <c r="J42" s="274"/>
    </row>
    <row r="43" spans="1:10" s="11" customFormat="1" ht="25.05" customHeight="1" x14ac:dyDescent="0.25">
      <c r="A43" s="173" t="s">
        <v>46</v>
      </c>
      <c r="B43" s="51"/>
      <c r="C43" s="52" t="str">
        <f t="shared" si="0"/>
        <v/>
      </c>
      <c r="D43" s="51"/>
      <c r="E43" s="52" t="str">
        <f t="shared" si="1"/>
        <v/>
      </c>
      <c r="F43" s="51"/>
      <c r="G43" s="52" t="str">
        <f t="shared" si="2"/>
        <v/>
      </c>
      <c r="H43" s="51"/>
      <c r="I43" s="52" t="str">
        <f t="shared" si="3"/>
        <v/>
      </c>
      <c r="J43" s="277"/>
    </row>
    <row r="44" spans="1:10" ht="29.4" customHeight="1" x14ac:dyDescent="0.25">
      <c r="A44" s="237" t="s">
        <v>47</v>
      </c>
      <c r="B44" s="51"/>
      <c r="C44" s="52" t="str">
        <f t="shared" si="0"/>
        <v/>
      </c>
      <c r="D44" s="53"/>
      <c r="E44" s="52" t="str">
        <f t="shared" si="1"/>
        <v/>
      </c>
      <c r="F44" s="53"/>
      <c r="G44" s="52" t="str">
        <f t="shared" si="2"/>
        <v/>
      </c>
      <c r="H44" s="53"/>
      <c r="I44" s="52" t="str">
        <f t="shared" si="3"/>
        <v/>
      </c>
    </row>
    <row r="45" spans="1:10" s="9" customFormat="1" ht="40.200000000000003" customHeight="1" x14ac:dyDescent="0.25">
      <c r="A45" s="240" t="s">
        <v>48</v>
      </c>
      <c r="B45" s="70"/>
      <c r="C45" s="43" t="str">
        <f t="shared" si="0"/>
        <v/>
      </c>
      <c r="D45" s="70"/>
      <c r="E45" s="43" t="str">
        <f t="shared" si="1"/>
        <v/>
      </c>
      <c r="F45" s="70"/>
      <c r="G45" s="43" t="str">
        <f t="shared" si="2"/>
        <v/>
      </c>
      <c r="H45" s="70"/>
      <c r="I45" s="43" t="str">
        <f t="shared" si="3"/>
        <v/>
      </c>
      <c r="J45" s="274"/>
    </row>
    <row r="46" spans="1:10" s="9" customFormat="1" ht="25.05" customHeight="1" x14ac:dyDescent="0.25">
      <c r="A46" s="348" t="s">
        <v>49</v>
      </c>
      <c r="B46" s="239">
        <f>SUM(B27:B45)</f>
        <v>0</v>
      </c>
      <c r="C46" s="49" t="str">
        <f t="shared" si="0"/>
        <v/>
      </c>
      <c r="D46" s="239">
        <f>SUM(D27:D45)</f>
        <v>0</v>
      </c>
      <c r="E46" s="49" t="str">
        <f t="shared" si="1"/>
        <v/>
      </c>
      <c r="F46" s="239">
        <f>SUM(F27:F45)</f>
        <v>0</v>
      </c>
      <c r="G46" s="49" t="str">
        <f t="shared" si="2"/>
        <v/>
      </c>
      <c r="H46" s="239">
        <f>SUM(H27:H45)</f>
        <v>0</v>
      </c>
      <c r="I46" s="49" t="str">
        <f t="shared" si="3"/>
        <v/>
      </c>
      <c r="J46" s="274"/>
    </row>
    <row r="47" spans="1:10" ht="48.6" customHeight="1" x14ac:dyDescent="0.25">
      <c r="A47" s="361" t="s">
        <v>50</v>
      </c>
      <c r="C47" s="336"/>
      <c r="D47" s="40"/>
      <c r="E47" s="336"/>
      <c r="F47" s="40"/>
      <c r="G47" s="336"/>
      <c r="H47" s="40"/>
      <c r="I47" s="336"/>
    </row>
    <row r="48" spans="1:10" s="9" customFormat="1" ht="25.05" customHeight="1" x14ac:dyDescent="0.25">
      <c r="A48" s="238" t="s">
        <v>51</v>
      </c>
      <c r="B48" s="51"/>
      <c r="C48" s="52" t="str">
        <f>IF(B48="","",IF(B48=0,"",(B48/B$6/$A$11)))</f>
        <v/>
      </c>
      <c r="D48" s="51"/>
      <c r="E48" s="52" t="str">
        <f>IF(D48="","",IF(D48=0,"",(D48/D$6/$A$11)))</f>
        <v/>
      </c>
      <c r="F48" s="51"/>
      <c r="G48" s="52" t="str">
        <f>IF(F48="","",IF(F48=0,"",(F48/F$6/$A$11)))</f>
        <v/>
      </c>
      <c r="H48" s="51"/>
      <c r="I48" s="52" t="str">
        <f>IF(H48="","",IF(H48=0,"",(H48/H$6/$A$11)))</f>
        <v/>
      </c>
      <c r="J48" s="274"/>
    </row>
    <row r="49" spans="1:10" s="9" customFormat="1" ht="30.6" customHeight="1" x14ac:dyDescent="0.25">
      <c r="A49" s="348" t="s">
        <v>52</v>
      </c>
      <c r="B49" s="62">
        <f>SUM(B48:B48)</f>
        <v>0</v>
      </c>
      <c r="C49" s="43" t="str">
        <f>IF(B49="","",IF(B49=0,"",(B49/B$6/$A$11)))</f>
        <v/>
      </c>
      <c r="D49" s="62">
        <f>SUM(D48:D48)</f>
        <v>0</v>
      </c>
      <c r="E49" s="43" t="str">
        <f>IF(D49="","",IF(D49=0,"",(D49/D$6/$A$11)))</f>
        <v/>
      </c>
      <c r="F49" s="62">
        <f>SUM(F48:F48)</f>
        <v>0</v>
      </c>
      <c r="G49" s="43" t="str">
        <f>IF(F49="","",IF(F49=0,"",(F49/F$6/$A$11)))</f>
        <v/>
      </c>
      <c r="H49" s="62">
        <f>SUM(H48:H48)</f>
        <v>0</v>
      </c>
      <c r="I49" s="43" t="str">
        <f>IF(H49="","",IF(H49=0,"",(H49/H$6/$A$11)))</f>
        <v/>
      </c>
      <c r="J49" s="274"/>
    </row>
    <row r="50" spans="1:10" s="9" customFormat="1" ht="25.05" customHeight="1" x14ac:dyDescent="0.25">
      <c r="A50" s="361" t="s">
        <v>53</v>
      </c>
      <c r="B50" s="63"/>
      <c r="C50" s="336"/>
      <c r="D50" s="63"/>
      <c r="E50" s="336"/>
      <c r="F50" s="63"/>
      <c r="G50" s="336"/>
      <c r="H50" s="63"/>
      <c r="I50" s="336"/>
      <c r="J50" s="274"/>
    </row>
    <row r="51" spans="1:10" s="9" customFormat="1" ht="25.05" customHeight="1" x14ac:dyDescent="0.25">
      <c r="A51" s="173" t="s">
        <v>54</v>
      </c>
      <c r="B51" s="51"/>
      <c r="C51" s="52" t="str">
        <f t="shared" ref="C51:C62" si="4">IF(B51="","",IF(B51=0,"",(B51/B$6/$A$11)))</f>
        <v/>
      </c>
      <c r="D51" s="51"/>
      <c r="E51" s="52" t="str">
        <f t="shared" ref="E51:E62" si="5">IF(D51="","",IF(D51=0,"",(D51/D$6/$A$11)))</f>
        <v/>
      </c>
      <c r="F51" s="51"/>
      <c r="G51" s="52" t="str">
        <f t="shared" ref="G51:G62" si="6">IF(F51="","",IF(F51=0,"",(F51/F$6/$A$11)))</f>
        <v/>
      </c>
      <c r="H51" s="51"/>
      <c r="I51" s="52" t="str">
        <f t="shared" ref="I51:I62" si="7">IF(H51="","",IF(H51=0,"",(H51/H$6/$A$11)))</f>
        <v/>
      </c>
      <c r="J51" s="274"/>
    </row>
    <row r="52" spans="1:10" s="9" customFormat="1" ht="31.2" customHeight="1" x14ac:dyDescent="0.25">
      <c r="A52" s="173" t="s">
        <v>55</v>
      </c>
      <c r="B52" s="51"/>
      <c r="C52" s="52" t="str">
        <f t="shared" si="4"/>
        <v/>
      </c>
      <c r="D52" s="51"/>
      <c r="E52" s="52" t="str">
        <f t="shared" si="5"/>
        <v/>
      </c>
      <c r="F52" s="51"/>
      <c r="G52" s="52" t="str">
        <f t="shared" si="6"/>
        <v/>
      </c>
      <c r="H52" s="51"/>
      <c r="I52" s="52" t="str">
        <f t="shared" si="7"/>
        <v/>
      </c>
      <c r="J52" s="274"/>
    </row>
    <row r="53" spans="1:10" s="9" customFormat="1" ht="28.2" customHeight="1" x14ac:dyDescent="0.25">
      <c r="A53" s="233" t="s">
        <v>56</v>
      </c>
      <c r="B53" s="51"/>
      <c r="C53" s="52" t="str">
        <f t="shared" si="4"/>
        <v/>
      </c>
      <c r="D53" s="51"/>
      <c r="E53" s="52" t="str">
        <f t="shared" si="5"/>
        <v/>
      </c>
      <c r="F53" s="51"/>
      <c r="G53" s="52" t="str">
        <f t="shared" si="6"/>
        <v/>
      </c>
      <c r="H53" s="51"/>
      <c r="I53" s="52" t="str">
        <f t="shared" si="7"/>
        <v/>
      </c>
      <c r="J53" s="274"/>
    </row>
    <row r="54" spans="1:10" s="9" customFormat="1" ht="25.05" customHeight="1" x14ac:dyDescent="0.25">
      <c r="A54" s="173" t="s">
        <v>57</v>
      </c>
      <c r="B54" s="51"/>
      <c r="C54" s="52" t="str">
        <f t="shared" si="4"/>
        <v/>
      </c>
      <c r="D54" s="53"/>
      <c r="E54" s="52" t="str">
        <f t="shared" si="5"/>
        <v/>
      </c>
      <c r="F54" s="53"/>
      <c r="G54" s="52" t="str">
        <f t="shared" si="6"/>
        <v/>
      </c>
      <c r="H54" s="53"/>
      <c r="I54" s="52" t="str">
        <f t="shared" si="7"/>
        <v/>
      </c>
      <c r="J54" s="274"/>
    </row>
    <row r="55" spans="1:10" s="9" customFormat="1" ht="27.45" customHeight="1" x14ac:dyDescent="0.25">
      <c r="A55" s="233" t="s">
        <v>58</v>
      </c>
      <c r="B55" s="51"/>
      <c r="C55" s="52" t="str">
        <f t="shared" si="4"/>
        <v/>
      </c>
      <c r="D55" s="70"/>
      <c r="E55" s="52" t="str">
        <f t="shared" si="5"/>
        <v/>
      </c>
      <c r="F55" s="70"/>
      <c r="G55" s="52" t="str">
        <f t="shared" si="6"/>
        <v/>
      </c>
      <c r="H55" s="70"/>
      <c r="I55" s="52" t="str">
        <f t="shared" si="7"/>
        <v/>
      </c>
      <c r="J55" s="274"/>
    </row>
    <row r="56" spans="1:10" s="9" customFormat="1" ht="40.799999999999997" customHeight="1" x14ac:dyDescent="0.25">
      <c r="A56" s="234" t="s">
        <v>59</v>
      </c>
      <c r="B56" s="51"/>
      <c r="C56" s="52" t="str">
        <f t="shared" si="4"/>
        <v/>
      </c>
      <c r="D56" s="70"/>
      <c r="E56" s="52" t="str">
        <f t="shared" si="5"/>
        <v/>
      </c>
      <c r="F56" s="70"/>
      <c r="G56" s="52" t="str">
        <f t="shared" si="6"/>
        <v/>
      </c>
      <c r="H56" s="70"/>
      <c r="I56" s="52" t="str">
        <f t="shared" si="7"/>
        <v/>
      </c>
      <c r="J56" s="274"/>
    </row>
    <row r="57" spans="1:10" s="11" customFormat="1" ht="25.5" customHeight="1" x14ac:dyDescent="0.25">
      <c r="A57" s="235" t="s">
        <v>60</v>
      </c>
      <c r="B57" s="51"/>
      <c r="C57" s="52" t="str">
        <f t="shared" si="4"/>
        <v/>
      </c>
      <c r="D57" s="53"/>
      <c r="E57" s="52" t="str">
        <f t="shared" si="5"/>
        <v/>
      </c>
      <c r="F57" s="318"/>
      <c r="G57" s="52" t="str">
        <f t="shared" si="6"/>
        <v/>
      </c>
      <c r="H57" s="53"/>
      <c r="I57" s="52" t="str">
        <f t="shared" si="7"/>
        <v/>
      </c>
      <c r="J57" s="277"/>
    </row>
    <row r="58" spans="1:10" s="9" customFormat="1" ht="33.6" customHeight="1" x14ac:dyDescent="0.25">
      <c r="A58" s="171" t="s">
        <v>48</v>
      </c>
      <c r="B58" s="70"/>
      <c r="C58" s="52" t="str">
        <f t="shared" si="4"/>
        <v/>
      </c>
      <c r="D58" s="70"/>
      <c r="E58" s="52" t="str">
        <f t="shared" si="5"/>
        <v/>
      </c>
      <c r="F58" s="70"/>
      <c r="G58" s="52" t="str">
        <f t="shared" si="6"/>
        <v/>
      </c>
      <c r="H58" s="70"/>
      <c r="I58" s="52" t="str">
        <f t="shared" si="7"/>
        <v/>
      </c>
      <c r="J58" s="274"/>
    </row>
    <row r="59" spans="1:10" s="9" customFormat="1" ht="25.5" customHeight="1" thickBot="1" x14ac:dyDescent="0.3">
      <c r="A59" s="363" t="s">
        <v>61</v>
      </c>
      <c r="B59" s="60">
        <f>SUM(B51:B58)</f>
        <v>0</v>
      </c>
      <c r="C59" s="67" t="str">
        <f t="shared" si="4"/>
        <v/>
      </c>
      <c r="D59" s="60">
        <f>SUM(D51:D58)</f>
        <v>0</v>
      </c>
      <c r="E59" s="67" t="str">
        <f t="shared" si="5"/>
        <v/>
      </c>
      <c r="F59" s="60">
        <f>SUM(F51:F58)</f>
        <v>0</v>
      </c>
      <c r="G59" s="52" t="str">
        <f t="shared" si="6"/>
        <v/>
      </c>
      <c r="H59" s="60">
        <f>SUM(H51:H58)</f>
        <v>0</v>
      </c>
      <c r="I59" s="67" t="str">
        <f t="shared" si="7"/>
        <v/>
      </c>
      <c r="J59" s="274"/>
    </row>
    <row r="60" spans="1:10" s="9" customFormat="1" ht="37.799999999999997" customHeight="1" thickTop="1" x14ac:dyDescent="0.25">
      <c r="A60" s="365" t="s">
        <v>62</v>
      </c>
      <c r="B60" s="319">
        <f>B25-B46+B49-B59</f>
        <v>0</v>
      </c>
      <c r="C60" s="320" t="str">
        <f t="shared" si="4"/>
        <v/>
      </c>
      <c r="D60" s="319">
        <f>D25-D46+D49-D59</f>
        <v>0</v>
      </c>
      <c r="E60" s="320" t="str">
        <f t="shared" si="5"/>
        <v/>
      </c>
      <c r="F60" s="319">
        <f>F25-F46+F49-F59</f>
        <v>0</v>
      </c>
      <c r="G60" s="321" t="str">
        <f t="shared" si="6"/>
        <v/>
      </c>
      <c r="H60" s="319">
        <f>H25-H46+H49-H59</f>
        <v>0</v>
      </c>
      <c r="I60" s="320" t="str">
        <f t="shared" si="7"/>
        <v/>
      </c>
      <c r="J60" s="274"/>
    </row>
    <row r="61" spans="1:10" s="16" customFormat="1" ht="37.799999999999997" customHeight="1" x14ac:dyDescent="0.25">
      <c r="A61" s="120" t="s">
        <v>63</v>
      </c>
      <c r="B61" s="10">
        <f>'Efterkalkyl 2023'!B62</f>
        <v>0</v>
      </c>
      <c r="C61" s="124" t="str">
        <f t="shared" si="4"/>
        <v/>
      </c>
      <c r="D61" s="10">
        <f>'Efterkalkyl 2023'!D62</f>
        <v>0</v>
      </c>
      <c r="E61" s="124" t="str">
        <f t="shared" si="5"/>
        <v/>
      </c>
      <c r="F61" s="10">
        <f>'Efterkalkyl 2023'!F62</f>
        <v>0</v>
      </c>
      <c r="G61" s="124" t="str">
        <f t="shared" si="6"/>
        <v/>
      </c>
      <c r="H61" s="10">
        <f>'Efterkalkyl 2023'!H62</f>
        <v>0</v>
      </c>
      <c r="I61" s="124" t="str">
        <f t="shared" si="7"/>
        <v/>
      </c>
      <c r="J61" s="274"/>
    </row>
    <row r="62" spans="1:10" s="9" customFormat="1" ht="37.799999999999997" customHeight="1" x14ac:dyDescent="0.25">
      <c r="A62" s="366" t="s">
        <v>64</v>
      </c>
      <c r="B62" s="322">
        <f>B60+B61</f>
        <v>0</v>
      </c>
      <c r="C62" s="134" t="str">
        <f t="shared" si="4"/>
        <v/>
      </c>
      <c r="D62" s="322">
        <f>D60+D61</f>
        <v>0</v>
      </c>
      <c r="E62" s="134" t="str">
        <f t="shared" si="5"/>
        <v/>
      </c>
      <c r="F62" s="322">
        <f>F60+F61</f>
        <v>0</v>
      </c>
      <c r="G62" s="134" t="str">
        <f t="shared" si="6"/>
        <v/>
      </c>
      <c r="H62" s="322">
        <f>H60+H61</f>
        <v>0</v>
      </c>
      <c r="I62" s="134" t="str">
        <f t="shared" si="7"/>
        <v/>
      </c>
      <c r="J62" s="274"/>
    </row>
    <row r="63" spans="1:10" s="9" customFormat="1" ht="45.6" customHeight="1" thickBot="1" x14ac:dyDescent="0.35">
      <c r="A63" s="367" t="s">
        <v>414</v>
      </c>
      <c r="B63" s="47"/>
      <c r="C63" s="337"/>
      <c r="D63" s="47"/>
      <c r="E63" s="337"/>
      <c r="F63" s="47"/>
      <c r="G63" s="337"/>
      <c r="H63" s="47"/>
      <c r="I63" s="337"/>
      <c r="J63" s="274"/>
    </row>
    <row r="64" spans="1:10" s="9" customFormat="1" ht="25.05" customHeight="1" thickTop="1" x14ac:dyDescent="0.25">
      <c r="A64" s="235" t="s">
        <v>66</v>
      </c>
      <c r="B64" s="48"/>
      <c r="C64" s="52" t="str">
        <f>IF(B64="","",IF(B64=0,"",(B64/B$6/$A$11)))</f>
        <v/>
      </c>
      <c r="D64" s="48"/>
      <c r="E64" s="43" t="str">
        <f>IF(D64="","",IF(D64=0,"",(D64/D$6/$A$11)))</f>
        <v/>
      </c>
      <c r="F64" s="48"/>
      <c r="G64" s="52" t="str">
        <f>IF(F64="","",IF(F64=0,"",(F64/F$6/$A$11)))</f>
        <v/>
      </c>
      <c r="H64" s="48"/>
      <c r="I64" s="52" t="str">
        <f>IF(H64="","",IF(H64=0,"",(H64/H$6/$A$11)))</f>
        <v/>
      </c>
      <c r="J64" s="274"/>
    </row>
    <row r="65" spans="1:10" s="9" customFormat="1" ht="25.05" customHeight="1" x14ac:dyDescent="0.25">
      <c r="A65" s="242" t="s">
        <v>51</v>
      </c>
      <c r="B65" s="51"/>
      <c r="C65" s="52" t="str">
        <f>IF(B65="","",IF(B65=0,"",(B65/B$6/$A$11)))</f>
        <v/>
      </c>
      <c r="D65" s="51"/>
      <c r="E65" s="52" t="str">
        <f>IF(D65="","",IF(D65=0,"",(D65/D$6/$A$11)))</f>
        <v/>
      </c>
      <c r="F65" s="51"/>
      <c r="G65" s="52" t="str">
        <f>IF(F65="","",IF(F65=0,"",(F65/F$6/$A$11)))</f>
        <v/>
      </c>
      <c r="H65" s="51"/>
      <c r="I65" s="52" t="str">
        <f>IF(H65="","",IF(H65=0,"",(H65/H$6/$A$11)))</f>
        <v/>
      </c>
      <c r="J65" s="274"/>
    </row>
    <row r="66" spans="1:10" s="9" customFormat="1" ht="25.05" customHeight="1" x14ac:dyDescent="0.25">
      <c r="A66" s="348" t="s">
        <v>67</v>
      </c>
      <c r="B66" s="62">
        <f>SUM(B64:B65)</f>
        <v>0</v>
      </c>
      <c r="C66" s="43" t="str">
        <f>IF(B66="","",IF(B66=0,"",(B66/B$6/$A$11)))</f>
        <v/>
      </c>
      <c r="D66" s="62">
        <f>SUM(D64:D65)</f>
        <v>0</v>
      </c>
      <c r="E66" s="43" t="str">
        <f>IF(D66="","",IF(D66=0,"",(D66/D$6/$A$11)))</f>
        <v/>
      </c>
      <c r="F66" s="62">
        <f>SUM(F64:F65)</f>
        <v>0</v>
      </c>
      <c r="G66" s="43" t="str">
        <f>IF(F66="","",IF(F66=0,"",(F66/F$6/$A$11)))</f>
        <v/>
      </c>
      <c r="H66" s="62">
        <f>SUM(H64:H65)</f>
        <v>0</v>
      </c>
      <c r="I66" s="43" t="str">
        <f>IF(H66="","",IF(H66=0,"",(H66/H$6/$A$11)))</f>
        <v/>
      </c>
      <c r="J66" s="274"/>
    </row>
    <row r="67" spans="1:10" ht="36.6" customHeight="1" x14ac:dyDescent="0.25">
      <c r="A67" s="361" t="s">
        <v>53</v>
      </c>
      <c r="B67" s="63"/>
      <c r="C67" s="336"/>
      <c r="D67" s="63"/>
      <c r="E67" s="336"/>
      <c r="F67" s="63"/>
      <c r="G67" s="336"/>
      <c r="H67" s="63"/>
      <c r="I67" s="336"/>
    </row>
    <row r="68" spans="1:10" s="9" customFormat="1" ht="25.05" customHeight="1" x14ac:dyDescent="0.25">
      <c r="A68" s="173" t="s">
        <v>54</v>
      </c>
      <c r="B68" s="51"/>
      <c r="C68" s="52" t="str">
        <f t="shared" ref="C68:C79" si="8">IF(B68="","",IF(B68=0,"",(B68/B$6/$A$11)))</f>
        <v/>
      </c>
      <c r="D68" s="51"/>
      <c r="E68" s="52" t="str">
        <f t="shared" ref="E68:E79" si="9">IF(D68="","",IF(D68=0,"",(D68/D$6/$A$11)))</f>
        <v/>
      </c>
      <c r="F68" s="51"/>
      <c r="G68" s="52" t="str">
        <f t="shared" ref="G68:G79" si="10">IF(F68="","",IF(F68=0,"",(F68/F$6/$A$11)))</f>
        <v/>
      </c>
      <c r="H68" s="51"/>
      <c r="I68" s="52" t="str">
        <f t="shared" ref="I68:I79" si="11">IF(H68="","",IF(H68=0,"",(H68/H$6/$A$11)))</f>
        <v/>
      </c>
      <c r="J68" s="274"/>
    </row>
    <row r="69" spans="1:10" s="9" customFormat="1" ht="31.2" customHeight="1" x14ac:dyDescent="0.25">
      <c r="A69" s="173" t="s">
        <v>55</v>
      </c>
      <c r="B69" s="51"/>
      <c r="C69" s="43" t="str">
        <f t="shared" si="8"/>
        <v/>
      </c>
      <c r="D69" s="51"/>
      <c r="E69" s="52" t="str">
        <f t="shared" si="9"/>
        <v/>
      </c>
      <c r="F69" s="51"/>
      <c r="G69" s="52" t="str">
        <f t="shared" si="10"/>
        <v/>
      </c>
      <c r="H69" s="51"/>
      <c r="I69" s="52" t="str">
        <f t="shared" si="11"/>
        <v/>
      </c>
      <c r="J69" s="274"/>
    </row>
    <row r="70" spans="1:10" s="9" customFormat="1" ht="25.05" customHeight="1" x14ac:dyDescent="0.25">
      <c r="A70" s="233" t="s">
        <v>56</v>
      </c>
      <c r="B70" s="51"/>
      <c r="C70" s="41" t="str">
        <f t="shared" si="8"/>
        <v/>
      </c>
      <c r="D70" s="51"/>
      <c r="E70" s="52" t="str">
        <f t="shared" si="9"/>
        <v/>
      </c>
      <c r="F70" s="51"/>
      <c r="G70" s="52" t="str">
        <f t="shared" si="10"/>
        <v/>
      </c>
      <c r="H70" s="51"/>
      <c r="I70" s="52" t="str">
        <f t="shared" si="11"/>
        <v/>
      </c>
      <c r="J70" s="274"/>
    </row>
    <row r="71" spans="1:10" s="9" customFormat="1" ht="25.05" customHeight="1" x14ac:dyDescent="0.25">
      <c r="A71" s="173" t="s">
        <v>57</v>
      </c>
      <c r="B71" s="51"/>
      <c r="C71" s="52" t="str">
        <f t="shared" si="8"/>
        <v/>
      </c>
      <c r="D71" s="53"/>
      <c r="E71" s="52" t="str">
        <f t="shared" si="9"/>
        <v/>
      </c>
      <c r="F71" s="53"/>
      <c r="G71" s="52" t="str">
        <f t="shared" si="10"/>
        <v/>
      </c>
      <c r="H71" s="53"/>
      <c r="I71" s="52" t="str">
        <f t="shared" si="11"/>
        <v/>
      </c>
      <c r="J71" s="274"/>
    </row>
    <row r="72" spans="1:10" s="9" customFormat="1" ht="33" customHeight="1" x14ac:dyDescent="0.25">
      <c r="A72" s="128" t="s">
        <v>58</v>
      </c>
      <c r="B72" s="51"/>
      <c r="C72" s="52" t="str">
        <f t="shared" si="8"/>
        <v/>
      </c>
      <c r="D72" s="70"/>
      <c r="E72" s="52" t="str">
        <f t="shared" si="9"/>
        <v/>
      </c>
      <c r="F72" s="70"/>
      <c r="G72" s="52" t="str">
        <f t="shared" si="10"/>
        <v/>
      </c>
      <c r="H72" s="70"/>
      <c r="I72" s="52" t="str">
        <f t="shared" si="11"/>
        <v/>
      </c>
      <c r="J72" s="274"/>
    </row>
    <row r="73" spans="1:10" s="9" customFormat="1" ht="34.200000000000003" customHeight="1" x14ac:dyDescent="0.25">
      <c r="A73" s="234" t="s">
        <v>59</v>
      </c>
      <c r="B73" s="51"/>
      <c r="C73" s="52" t="str">
        <f t="shared" si="8"/>
        <v/>
      </c>
      <c r="D73" s="70"/>
      <c r="E73" s="52" t="str">
        <f t="shared" si="9"/>
        <v/>
      </c>
      <c r="F73" s="70"/>
      <c r="G73" s="52" t="str">
        <f t="shared" si="10"/>
        <v/>
      </c>
      <c r="H73" s="70"/>
      <c r="I73" s="52" t="str">
        <f t="shared" si="11"/>
        <v/>
      </c>
      <c r="J73" s="274"/>
    </row>
    <row r="74" spans="1:10" s="9" customFormat="1" ht="25.05" customHeight="1" x14ac:dyDescent="0.25">
      <c r="A74" s="235" t="s">
        <v>60</v>
      </c>
      <c r="B74" s="51"/>
      <c r="C74" s="52" t="str">
        <f t="shared" si="8"/>
        <v/>
      </c>
      <c r="D74" s="51"/>
      <c r="E74" s="52" t="str">
        <f t="shared" si="9"/>
        <v/>
      </c>
      <c r="F74" s="51"/>
      <c r="G74" s="52" t="str">
        <f t="shared" si="10"/>
        <v/>
      </c>
      <c r="H74" s="51"/>
      <c r="I74" s="52" t="str">
        <f t="shared" si="11"/>
        <v/>
      </c>
      <c r="J74" s="274"/>
    </row>
    <row r="75" spans="1:10" s="9" customFormat="1" ht="35.4" customHeight="1" x14ac:dyDescent="0.25">
      <c r="A75" s="172" t="s">
        <v>48</v>
      </c>
      <c r="B75" s="70"/>
      <c r="C75" s="52" t="str">
        <f t="shared" si="8"/>
        <v/>
      </c>
      <c r="D75" s="70"/>
      <c r="E75" s="52" t="str">
        <f t="shared" si="9"/>
        <v/>
      </c>
      <c r="F75" s="70"/>
      <c r="G75" s="52" t="str">
        <f t="shared" si="10"/>
        <v/>
      </c>
      <c r="H75" s="70"/>
      <c r="I75" s="52" t="str">
        <f t="shared" si="11"/>
        <v/>
      </c>
      <c r="J75" s="274"/>
    </row>
    <row r="76" spans="1:10" s="9" customFormat="1" ht="33.6" customHeight="1" thickBot="1" x14ac:dyDescent="0.3">
      <c r="A76" s="368" t="s">
        <v>61</v>
      </c>
      <c r="B76" s="60">
        <f>SUM(B68:B75)</f>
        <v>0</v>
      </c>
      <c r="C76" s="67" t="str">
        <f t="shared" si="8"/>
        <v/>
      </c>
      <c r="D76" s="60">
        <f>SUM(D68:D75)</f>
        <v>0</v>
      </c>
      <c r="E76" s="67" t="str">
        <f t="shared" si="9"/>
        <v/>
      </c>
      <c r="F76" s="66">
        <f>SUM(F68:F75)</f>
        <v>0</v>
      </c>
      <c r="G76" s="52" t="str">
        <f t="shared" si="10"/>
        <v/>
      </c>
      <c r="H76" s="66">
        <f>SUM(H68:H75)</f>
        <v>0</v>
      </c>
      <c r="I76" s="67" t="str">
        <f t="shared" si="11"/>
        <v/>
      </c>
      <c r="J76" s="274"/>
    </row>
    <row r="77" spans="1:10" s="11" customFormat="1" ht="39" customHeight="1" thickTop="1" x14ac:dyDescent="0.25">
      <c r="A77" s="365" t="s">
        <v>68</v>
      </c>
      <c r="B77" s="111">
        <f>B66-B76</f>
        <v>0</v>
      </c>
      <c r="C77" s="41" t="str">
        <f t="shared" si="8"/>
        <v/>
      </c>
      <c r="D77" s="111">
        <f>D66-D76</f>
        <v>0</v>
      </c>
      <c r="E77" s="41" t="str">
        <f t="shared" si="9"/>
        <v/>
      </c>
      <c r="F77" s="111">
        <f>F66-F76</f>
        <v>0</v>
      </c>
      <c r="G77" s="197" t="str">
        <f t="shared" si="10"/>
        <v/>
      </c>
      <c r="H77" s="111">
        <f>H66-H76</f>
        <v>0</v>
      </c>
      <c r="I77" s="41" t="str">
        <f t="shared" si="11"/>
        <v/>
      </c>
      <c r="J77" s="277"/>
    </row>
    <row r="78" spans="1:10" s="9" customFormat="1" ht="39" customHeight="1" x14ac:dyDescent="0.25">
      <c r="A78" s="244" t="s">
        <v>69</v>
      </c>
      <c r="B78" s="51">
        <f>'Efterkalkyl 2023'!B79</f>
        <v>0</v>
      </c>
      <c r="C78" s="52" t="str">
        <f t="shared" si="8"/>
        <v/>
      </c>
      <c r="D78" s="51">
        <f>'Efterkalkyl 2023'!D79</f>
        <v>0</v>
      </c>
      <c r="E78" s="52" t="str">
        <f t="shared" si="9"/>
        <v/>
      </c>
      <c r="F78" s="51">
        <f>'Efterkalkyl 2023'!F79</f>
        <v>0</v>
      </c>
      <c r="G78" s="52" t="str">
        <f t="shared" si="10"/>
        <v/>
      </c>
      <c r="H78" s="51">
        <f>'Efterkalkyl 2023'!H79</f>
        <v>0</v>
      </c>
      <c r="I78" s="52" t="str">
        <f t="shared" si="11"/>
        <v/>
      </c>
      <c r="J78" s="274"/>
    </row>
    <row r="79" spans="1:10" s="9" customFormat="1" ht="39" customHeight="1" x14ac:dyDescent="0.25">
      <c r="A79" s="369" t="s">
        <v>70</v>
      </c>
      <c r="B79" s="112">
        <f>B77+B78</f>
        <v>0</v>
      </c>
      <c r="C79" s="43" t="str">
        <f t="shared" si="8"/>
        <v/>
      </c>
      <c r="D79" s="112">
        <f>D77+D78</f>
        <v>0</v>
      </c>
      <c r="E79" s="43" t="str">
        <f t="shared" si="9"/>
        <v/>
      </c>
      <c r="F79" s="112">
        <f>F77+F78</f>
        <v>0</v>
      </c>
      <c r="G79" s="43" t="str">
        <f t="shared" si="10"/>
        <v/>
      </c>
      <c r="H79" s="112">
        <f>H77+H78</f>
        <v>0</v>
      </c>
      <c r="I79" s="43" t="str">
        <f t="shared" si="11"/>
        <v/>
      </c>
      <c r="J79" s="274"/>
    </row>
    <row r="80" spans="1:10" s="9" customFormat="1" ht="56.4" customHeight="1" thickBot="1" x14ac:dyDescent="0.35">
      <c r="A80" s="367" t="s">
        <v>71</v>
      </c>
      <c r="B80" s="47"/>
      <c r="C80" s="337"/>
      <c r="D80" s="47"/>
      <c r="E80" s="337"/>
      <c r="F80" s="47"/>
      <c r="G80" s="337"/>
      <c r="H80" s="47"/>
      <c r="I80" s="337"/>
      <c r="J80" s="274"/>
    </row>
    <row r="81" spans="1:10" s="12" customFormat="1" ht="31.8" customHeight="1" thickTop="1" x14ac:dyDescent="0.25">
      <c r="A81" s="361" t="s">
        <v>72</v>
      </c>
      <c r="B81" s="40"/>
      <c r="C81" s="336"/>
      <c r="D81" s="40"/>
      <c r="E81" s="336"/>
      <c r="F81" s="40"/>
      <c r="G81" s="336"/>
      <c r="H81" s="40"/>
      <c r="I81" s="336"/>
      <c r="J81" s="274"/>
    </row>
    <row r="82" spans="1:10" s="9" customFormat="1" ht="34.200000000000003" customHeight="1" x14ac:dyDescent="0.25">
      <c r="A82" s="118" t="s">
        <v>73</v>
      </c>
      <c r="B82" s="51"/>
      <c r="C82" s="52" t="str">
        <f>IF(B82="","",IF(B82=0,"",(B82/B$6/$A$11)))</f>
        <v/>
      </c>
      <c r="D82" s="51"/>
      <c r="E82" s="43" t="str">
        <f>IF(D82="","",IF(D82=0,"",(D82/D$6/$A$11)))</f>
        <v/>
      </c>
      <c r="F82" s="51"/>
      <c r="G82" s="52" t="str">
        <f>IF(F82="","",IF(F82=0,"",(F82/F$6/$A$11)))</f>
        <v/>
      </c>
      <c r="H82" s="51"/>
      <c r="I82" s="52" t="str">
        <f>IF(H82="","",IF(H82=0,"",(H82/H$6/$A$11)))</f>
        <v/>
      </c>
      <c r="J82" s="274"/>
    </row>
    <row r="83" spans="1:10" s="9" customFormat="1" ht="36.450000000000003" customHeight="1" x14ac:dyDescent="0.25">
      <c r="A83" s="122" t="s">
        <v>74</v>
      </c>
      <c r="B83" s="70"/>
      <c r="C83" s="52" t="str">
        <f>IF(B83="","",IF(B83=0,"",(B83/B$6/$A$11)))</f>
        <v/>
      </c>
      <c r="D83" s="64"/>
      <c r="E83" s="52" t="str">
        <f>IF(D83="","",IF(D83=0,"",(D83/D$6/$A$11)))</f>
        <v/>
      </c>
      <c r="F83" s="64"/>
      <c r="G83" s="52" t="str">
        <f>IF(F83="","",IF(F83=0,"",(F83/F$6/$A$11)))</f>
        <v/>
      </c>
      <c r="H83" s="64"/>
      <c r="I83" s="52" t="str">
        <f>IF(H83="","",IF(H83=0,"",(H83/H$6/$A$11)))</f>
        <v/>
      </c>
      <c r="J83" s="274"/>
    </row>
    <row r="84" spans="1:10" s="9" customFormat="1" ht="30.6" customHeight="1" x14ac:dyDescent="0.25">
      <c r="A84" s="370" t="s">
        <v>28</v>
      </c>
      <c r="B84" s="62">
        <f>SUM(B82:B83)</f>
        <v>0</v>
      </c>
      <c r="C84" s="43" t="str">
        <f>IF(B84="","",IF(B84=0,"",(B84/B$6/$A$11)))</f>
        <v/>
      </c>
      <c r="D84" s="62">
        <f>SUM(D82:D83)</f>
        <v>0</v>
      </c>
      <c r="E84" s="43" t="str">
        <f>IF(D84="","",IF(D84=0,"",(D84/D$6/$A$11)))</f>
        <v/>
      </c>
      <c r="F84" s="62">
        <f>SUM(F82:F83)</f>
        <v>0</v>
      </c>
      <c r="G84" s="43" t="str">
        <f>IF(F84="","",IF(F84=0,"",(F84/F$6/$A$11)))</f>
        <v/>
      </c>
      <c r="H84" s="62">
        <f>SUM(H82:H83)</f>
        <v>0</v>
      </c>
      <c r="I84" s="43" t="str">
        <f>IF(H84="","",IF(H84=0,"",(H84/H$6/$A$11)))</f>
        <v/>
      </c>
      <c r="J84" s="274"/>
    </row>
    <row r="85" spans="1:10" s="9" customFormat="1" ht="32.4" customHeight="1" x14ac:dyDescent="0.25">
      <c r="A85" s="361" t="s">
        <v>75</v>
      </c>
      <c r="B85"/>
      <c r="C85"/>
      <c r="D85"/>
      <c r="E85"/>
      <c r="F85"/>
      <c r="G85"/>
      <c r="H85"/>
      <c r="I85"/>
      <c r="J85" s="274"/>
    </row>
    <row r="86" spans="1:10" s="9" customFormat="1" ht="33" customHeight="1" x14ac:dyDescent="0.25">
      <c r="A86" s="123" t="s">
        <v>76</v>
      </c>
      <c r="B86" s="10"/>
      <c r="C86" s="52" t="str">
        <f t="shared" ref="C86:C94" si="12">IF(B86="","",IF(B86=0,"",(B86/B$6/$A$11)))</f>
        <v/>
      </c>
      <c r="D86" s="10"/>
      <c r="E86" s="52" t="str">
        <f t="shared" ref="E86:E94" si="13">IF(D86="","",IF(D86=0,"",(D86/D$6/$A$11)))</f>
        <v/>
      </c>
      <c r="F86" s="10"/>
      <c r="G86" s="52" t="str">
        <f t="shared" ref="G86:G94" si="14">IF(F86="","",IF(F86=0,"",(F86/F$6/$A$11)))</f>
        <v/>
      </c>
      <c r="H86" s="10"/>
      <c r="I86" s="52" t="str">
        <f t="shared" ref="I86:I94" si="15">IF(H86="","",IF(H86=0,"",(H86/H$6/$A$11)))</f>
        <v/>
      </c>
      <c r="J86" s="274"/>
    </row>
    <row r="87" spans="1:10" s="9" customFormat="1" ht="33" customHeight="1" x14ac:dyDescent="0.25">
      <c r="A87" s="123" t="s">
        <v>77</v>
      </c>
      <c r="B87" s="51"/>
      <c r="C87" s="52" t="str">
        <f t="shared" si="12"/>
        <v/>
      </c>
      <c r="D87" s="51"/>
      <c r="E87" s="52" t="str">
        <f t="shared" si="13"/>
        <v/>
      </c>
      <c r="F87" s="51"/>
      <c r="G87" s="52" t="str">
        <f t="shared" si="14"/>
        <v/>
      </c>
      <c r="H87" s="51"/>
      <c r="I87" s="52" t="str">
        <f t="shared" si="15"/>
        <v/>
      </c>
      <c r="J87" s="274"/>
    </row>
    <row r="88" spans="1:10" s="9" customFormat="1" ht="33" customHeight="1" x14ac:dyDescent="0.25">
      <c r="A88" s="125" t="s">
        <v>78</v>
      </c>
      <c r="B88" s="51"/>
      <c r="C88" s="52" t="str">
        <f t="shared" si="12"/>
        <v/>
      </c>
      <c r="D88" s="51"/>
      <c r="E88" s="52" t="str">
        <f t="shared" si="13"/>
        <v/>
      </c>
      <c r="F88" s="51"/>
      <c r="G88" s="52" t="str">
        <f t="shared" si="14"/>
        <v/>
      </c>
      <c r="H88" s="51"/>
      <c r="I88" s="52" t="str">
        <f t="shared" si="15"/>
        <v/>
      </c>
      <c r="J88" s="274"/>
    </row>
    <row r="89" spans="1:10" s="9" customFormat="1" ht="33" customHeight="1" x14ac:dyDescent="0.25">
      <c r="A89" s="126" t="s">
        <v>79</v>
      </c>
      <c r="B89" s="10"/>
      <c r="C89" s="52" t="str">
        <f t="shared" si="12"/>
        <v/>
      </c>
      <c r="D89" s="127"/>
      <c r="E89" s="52" t="str">
        <f t="shared" si="13"/>
        <v/>
      </c>
      <c r="F89" s="127"/>
      <c r="G89" s="52" t="str">
        <f t="shared" si="14"/>
        <v/>
      </c>
      <c r="H89" s="127"/>
      <c r="I89" s="52" t="str">
        <f t="shared" si="15"/>
        <v/>
      </c>
      <c r="J89" s="274"/>
    </row>
    <row r="90" spans="1:10" s="9" customFormat="1" ht="33" customHeight="1" x14ac:dyDescent="0.25">
      <c r="A90" s="128" t="s">
        <v>48</v>
      </c>
      <c r="B90" s="70"/>
      <c r="C90" s="52" t="str">
        <f t="shared" si="12"/>
        <v/>
      </c>
      <c r="D90" s="70"/>
      <c r="E90" s="52" t="str">
        <f t="shared" si="13"/>
        <v/>
      </c>
      <c r="F90" s="70"/>
      <c r="G90" s="52" t="str">
        <f t="shared" si="14"/>
        <v/>
      </c>
      <c r="H90" s="70"/>
      <c r="I90" s="52" t="str">
        <f t="shared" si="15"/>
        <v/>
      </c>
      <c r="J90" s="274"/>
    </row>
    <row r="91" spans="1:10" s="9" customFormat="1" ht="32.4" customHeight="1" thickBot="1" x14ac:dyDescent="0.3">
      <c r="A91" s="368" t="s">
        <v>80</v>
      </c>
      <c r="B91" s="60">
        <f>SUM(B86:B90)</f>
        <v>0</v>
      </c>
      <c r="C91" s="67" t="str">
        <f t="shared" si="12"/>
        <v/>
      </c>
      <c r="D91" s="60">
        <f>SUM(D86:D90)</f>
        <v>0</v>
      </c>
      <c r="E91" s="67" t="str">
        <f t="shared" si="13"/>
        <v/>
      </c>
      <c r="F91" s="66">
        <f>SUM(F86:F90)</f>
        <v>0</v>
      </c>
      <c r="G91" s="52" t="str">
        <f t="shared" si="14"/>
        <v/>
      </c>
      <c r="H91" s="66">
        <f>SUM(H86:H90)</f>
        <v>0</v>
      </c>
      <c r="I91" s="67" t="str">
        <f t="shared" si="15"/>
        <v/>
      </c>
      <c r="J91" s="274"/>
    </row>
    <row r="92" spans="1:10" s="9" customFormat="1" ht="45.6" customHeight="1" thickTop="1" x14ac:dyDescent="0.25">
      <c r="A92" s="373" t="s">
        <v>81</v>
      </c>
      <c r="B92" s="113">
        <f>B84-B91</f>
        <v>0</v>
      </c>
      <c r="C92" s="41" t="str">
        <f t="shared" si="12"/>
        <v/>
      </c>
      <c r="D92" s="113">
        <f>D84-D91</f>
        <v>0</v>
      </c>
      <c r="E92" s="41" t="str">
        <f t="shared" si="13"/>
        <v/>
      </c>
      <c r="F92" s="113">
        <f>F84-F91</f>
        <v>0</v>
      </c>
      <c r="G92" s="197" t="str">
        <f t="shared" si="14"/>
        <v/>
      </c>
      <c r="H92" s="113">
        <f>H84-H91</f>
        <v>0</v>
      </c>
      <c r="I92" s="41" t="str">
        <f t="shared" si="15"/>
        <v/>
      </c>
      <c r="J92" s="274"/>
    </row>
    <row r="93" spans="1:10" s="9" customFormat="1" ht="45.6" customHeight="1" x14ac:dyDescent="0.25">
      <c r="A93" s="130" t="s">
        <v>82</v>
      </c>
      <c r="B93" s="51">
        <f>'Efterkalkyl 2023'!B94</f>
        <v>0</v>
      </c>
      <c r="C93" s="52" t="str">
        <f t="shared" si="12"/>
        <v/>
      </c>
      <c r="D93" s="51">
        <f>'Efterkalkyl 2023'!D94</f>
        <v>0</v>
      </c>
      <c r="E93" s="52" t="str">
        <f t="shared" si="13"/>
        <v/>
      </c>
      <c r="F93" s="51">
        <f>'Efterkalkyl 2023'!F94</f>
        <v>0</v>
      </c>
      <c r="G93" s="52" t="str">
        <f t="shared" si="14"/>
        <v/>
      </c>
      <c r="H93" s="51">
        <f>'Efterkalkyl 2023'!H94</f>
        <v>0</v>
      </c>
      <c r="I93" s="52" t="str">
        <f t="shared" si="15"/>
        <v/>
      </c>
      <c r="J93" s="274"/>
    </row>
    <row r="94" spans="1:10" s="9" customFormat="1" ht="45.6" customHeight="1" x14ac:dyDescent="0.25">
      <c r="A94" s="372" t="s">
        <v>83</v>
      </c>
      <c r="B94" s="112">
        <f>B92+B93</f>
        <v>0</v>
      </c>
      <c r="C94" s="43" t="str">
        <f t="shared" si="12"/>
        <v/>
      </c>
      <c r="D94" s="112">
        <f>D92+D93</f>
        <v>0</v>
      </c>
      <c r="E94" s="52" t="str">
        <f t="shared" si="13"/>
        <v/>
      </c>
      <c r="F94" s="112">
        <f>F92+F93</f>
        <v>0</v>
      </c>
      <c r="G94" s="52" t="str">
        <f t="shared" si="14"/>
        <v/>
      </c>
      <c r="H94" s="112">
        <f>H92+H93</f>
        <v>0</v>
      </c>
      <c r="I94" s="52" t="str">
        <f t="shared" si="15"/>
        <v/>
      </c>
      <c r="J94" s="274"/>
    </row>
    <row r="95" spans="1:10" s="9" customFormat="1" ht="96.6" customHeight="1" thickBot="1" x14ac:dyDescent="0.35">
      <c r="A95" s="374" t="s">
        <v>84</v>
      </c>
      <c r="B95" s="166"/>
      <c r="C95" s="166"/>
      <c r="D95" s="166"/>
      <c r="E95" s="338"/>
      <c r="F95" s="166"/>
      <c r="G95" s="338"/>
      <c r="H95" s="166"/>
      <c r="I95" s="338"/>
      <c r="J95" s="274"/>
    </row>
    <row r="96" spans="1:10" s="9" customFormat="1" ht="38.4" customHeight="1" thickTop="1" x14ac:dyDescent="0.25">
      <c r="A96" s="245" t="s">
        <v>85</v>
      </c>
      <c r="B96" s="117">
        <f>'Efterkalkyl 2023'!B103</f>
        <v>0</v>
      </c>
      <c r="C96" s="336"/>
      <c r="D96" s="117">
        <f>'Efterkalkyl 2023'!D103</f>
        <v>0</v>
      </c>
      <c r="E96" s="339"/>
      <c r="F96" s="117">
        <f>'Efterkalkyl 2023'!F103</f>
        <v>0</v>
      </c>
      <c r="G96" s="339"/>
      <c r="H96" s="117">
        <f>'Efterkalkyl 2023'!H103</f>
        <v>0</v>
      </c>
      <c r="I96" s="336"/>
      <c r="J96" s="274"/>
    </row>
    <row r="97" spans="1:10" s="401" customFormat="1" ht="45.6" customHeight="1" x14ac:dyDescent="0.25">
      <c r="A97" s="118" t="s">
        <v>422</v>
      </c>
      <c r="B97" s="70"/>
      <c r="C97" s="71"/>
      <c r="D97" s="70"/>
      <c r="E97" s="71"/>
      <c r="F97" s="70"/>
      <c r="G97" s="71"/>
      <c r="H97" s="70"/>
      <c r="I97" s="71"/>
      <c r="J97" s="274"/>
    </row>
    <row r="98" spans="1:10" s="13" customFormat="1" ht="37.200000000000003" customHeight="1" x14ac:dyDescent="0.25">
      <c r="A98" s="173" t="s">
        <v>86</v>
      </c>
      <c r="B98" s="70"/>
      <c r="C98" s="71"/>
      <c r="D98" s="70"/>
      <c r="E98" s="71"/>
      <c r="F98" s="70"/>
      <c r="G98" s="71"/>
      <c r="H98" s="70"/>
      <c r="I98" s="71"/>
      <c r="J98" s="274"/>
    </row>
    <row r="99" spans="1:10" s="13" customFormat="1" ht="36.6" customHeight="1" x14ac:dyDescent="0.25">
      <c r="A99" s="173" t="s">
        <v>87</v>
      </c>
      <c r="B99" s="72"/>
      <c r="C99" s="73"/>
      <c r="D99" s="72"/>
      <c r="E99" s="71"/>
      <c r="F99" s="72"/>
      <c r="G99" s="71"/>
      <c r="H99" s="72"/>
      <c r="I99" s="71"/>
      <c r="J99" s="274"/>
    </row>
    <row r="100" spans="1:10" s="13" customFormat="1" ht="36.6" customHeight="1" x14ac:dyDescent="0.25">
      <c r="A100" s="50" t="s">
        <v>88</v>
      </c>
      <c r="B100" s="72"/>
      <c r="C100" s="73"/>
      <c r="D100" s="72"/>
      <c r="E100" s="71"/>
      <c r="F100" s="72"/>
      <c r="G100" s="71"/>
      <c r="H100" s="72"/>
      <c r="I100" s="71"/>
      <c r="J100" s="274"/>
    </row>
    <row r="101" spans="1:10" s="13" customFormat="1" ht="49.8" customHeight="1" x14ac:dyDescent="0.25">
      <c r="A101" s="173" t="s">
        <v>89</v>
      </c>
      <c r="B101" s="70"/>
      <c r="C101" s="73"/>
      <c r="D101" s="70"/>
      <c r="E101" s="71"/>
      <c r="F101" s="70"/>
      <c r="G101" s="71"/>
      <c r="H101" s="70"/>
      <c r="I101" s="71"/>
      <c r="J101" s="274"/>
    </row>
    <row r="102" spans="1:10" s="13" customFormat="1" ht="49.8" customHeight="1" thickBot="1" x14ac:dyDescent="0.3">
      <c r="A102" s="402" t="s">
        <v>424</v>
      </c>
      <c r="B102" s="74"/>
      <c r="C102" s="71"/>
      <c r="D102" s="74"/>
      <c r="E102" s="71"/>
      <c r="F102" s="74"/>
      <c r="G102" s="71"/>
      <c r="H102" s="74"/>
      <c r="I102" s="71"/>
      <c r="J102" s="274"/>
    </row>
    <row r="103" spans="1:10" s="13" customFormat="1" ht="61.2" customHeight="1" thickTop="1" x14ac:dyDescent="0.25">
      <c r="A103" s="132" t="s">
        <v>90</v>
      </c>
      <c r="B103" s="111">
        <f>SUM(B96:B102)</f>
        <v>0</v>
      </c>
      <c r="C103" s="73"/>
      <c r="D103" s="111">
        <f>SUM(D96:D102)</f>
        <v>0</v>
      </c>
      <c r="E103" s="336"/>
      <c r="F103" s="111">
        <f>SUM(F96:F102)</f>
        <v>0</v>
      </c>
      <c r="G103" s="336"/>
      <c r="H103" s="111">
        <f>SUM(H96:H102)</f>
        <v>0</v>
      </c>
      <c r="I103" s="336"/>
      <c r="J103" s="274"/>
    </row>
    <row r="104" spans="1:10" s="13" customFormat="1" ht="75.599999999999994" customHeight="1" thickBot="1" x14ac:dyDescent="0.35">
      <c r="A104" s="68" t="s">
        <v>91</v>
      </c>
      <c r="B104" s="292"/>
      <c r="C104" s="293"/>
      <c r="D104" s="292"/>
      <c r="E104" s="337"/>
      <c r="F104" s="292"/>
      <c r="G104" s="337"/>
      <c r="H104" s="292"/>
      <c r="I104" s="337"/>
      <c r="J104" s="274"/>
    </row>
    <row r="105" spans="1:10" s="15" customFormat="1" ht="46.8" customHeight="1" thickTop="1" x14ac:dyDescent="0.25">
      <c r="A105" s="164" t="s">
        <v>92</v>
      </c>
      <c r="B105" s="141">
        <f>B62</f>
        <v>0</v>
      </c>
      <c r="C105" s="52" t="str">
        <f t="shared" ref="C105:C110" si="16">IF(B105="","",IF(B105=0,"",(B105/B$6/$A$11)))</f>
        <v/>
      </c>
      <c r="D105" s="141">
        <f>D62</f>
        <v>0</v>
      </c>
      <c r="E105" s="52" t="str">
        <f t="shared" ref="E105:E110" si="17">IF(D105="","",IF(D105=0,"",(D105/D$6/$A$11)))</f>
        <v/>
      </c>
      <c r="F105" s="141">
        <f>F62</f>
        <v>0</v>
      </c>
      <c r="G105" s="52" t="str">
        <f t="shared" ref="G105:G110" si="18">IF(F105="","",IF(F105=0,"",(F105/F$6/$A$11)))</f>
        <v/>
      </c>
      <c r="H105" s="141">
        <f>H62</f>
        <v>0</v>
      </c>
      <c r="I105" s="52" t="str">
        <f t="shared" ref="I105:I110" si="19">IF(H105="","",IF(H105=0,"",(H105/H$6/$A$11)))</f>
        <v/>
      </c>
      <c r="J105" s="277"/>
    </row>
    <row r="106" spans="1:10" s="16" customFormat="1" ht="46.8" customHeight="1" thickBot="1" x14ac:dyDescent="0.3">
      <c r="A106" s="135" t="s">
        <v>93</v>
      </c>
      <c r="B106" s="124">
        <f>B79</f>
        <v>0</v>
      </c>
      <c r="C106" s="67" t="str">
        <f t="shared" si="16"/>
        <v/>
      </c>
      <c r="D106" s="124">
        <f>D79</f>
        <v>0</v>
      </c>
      <c r="E106" s="67" t="str">
        <f t="shared" si="17"/>
        <v/>
      </c>
      <c r="F106" s="124">
        <f>F79</f>
        <v>0</v>
      </c>
      <c r="G106" s="52" t="str">
        <f t="shared" si="18"/>
        <v/>
      </c>
      <c r="H106" s="124">
        <f>H79</f>
        <v>0</v>
      </c>
      <c r="I106" s="52" t="str">
        <f t="shared" si="19"/>
        <v/>
      </c>
      <c r="J106" s="274"/>
    </row>
    <row r="107" spans="1:10" s="9" customFormat="1" ht="46.8" customHeight="1" thickTop="1" x14ac:dyDescent="0.25">
      <c r="A107" s="375" t="s">
        <v>94</v>
      </c>
      <c r="B107" s="138">
        <f>SUM(B105:B106)</f>
        <v>0</v>
      </c>
      <c r="C107" s="41" t="str">
        <f t="shared" si="16"/>
        <v/>
      </c>
      <c r="D107" s="138">
        <f>SUM(D105:D106)</f>
        <v>0</v>
      </c>
      <c r="E107" s="41" t="str">
        <f t="shared" si="17"/>
        <v/>
      </c>
      <c r="F107" s="138">
        <f>SUM(F105:F106)</f>
        <v>0</v>
      </c>
      <c r="G107" s="52" t="str">
        <f t="shared" si="18"/>
        <v/>
      </c>
      <c r="H107" s="138">
        <f>SUM(H105:H106)</f>
        <v>0</v>
      </c>
      <c r="I107" s="52" t="str">
        <f t="shared" si="19"/>
        <v/>
      </c>
      <c r="J107" s="274"/>
    </row>
    <row r="108" spans="1:10" s="9" customFormat="1" ht="54.6" customHeight="1" x14ac:dyDescent="0.25">
      <c r="A108" s="133" t="s">
        <v>95</v>
      </c>
      <c r="B108" s="134">
        <f>B94</f>
        <v>0</v>
      </c>
      <c r="C108" s="52" t="str">
        <f t="shared" si="16"/>
        <v/>
      </c>
      <c r="D108" s="134">
        <f>D94</f>
        <v>0</v>
      </c>
      <c r="E108" s="52" t="str">
        <f t="shared" si="17"/>
        <v/>
      </c>
      <c r="F108" s="134">
        <f>F94</f>
        <v>0</v>
      </c>
      <c r="G108" s="52" t="str">
        <f t="shared" si="18"/>
        <v/>
      </c>
      <c r="H108" s="134">
        <f>H94</f>
        <v>0</v>
      </c>
      <c r="I108" s="52" t="str">
        <f t="shared" si="19"/>
        <v/>
      </c>
      <c r="J108" s="274"/>
    </row>
    <row r="109" spans="1:10" s="9" customFormat="1" ht="54.6" customHeight="1" thickBot="1" x14ac:dyDescent="0.3">
      <c r="A109" s="139" t="s">
        <v>96</v>
      </c>
      <c r="B109" s="136">
        <f>B103</f>
        <v>0</v>
      </c>
      <c r="C109" s="67" t="str">
        <f t="shared" si="16"/>
        <v/>
      </c>
      <c r="D109" s="136">
        <f>D103</f>
        <v>0</v>
      </c>
      <c r="E109" s="67" t="str">
        <f t="shared" si="17"/>
        <v/>
      </c>
      <c r="F109" s="136">
        <f>F103</f>
        <v>0</v>
      </c>
      <c r="G109" s="52" t="str">
        <f t="shared" si="18"/>
        <v/>
      </c>
      <c r="H109" s="136">
        <f>H103</f>
        <v>0</v>
      </c>
      <c r="I109" s="67" t="str">
        <f t="shared" si="19"/>
        <v/>
      </c>
      <c r="J109" s="274"/>
    </row>
    <row r="110" spans="1:10" s="9" customFormat="1" ht="46.8" customHeight="1" thickTop="1" x14ac:dyDescent="0.25">
      <c r="A110" s="375" t="s">
        <v>97</v>
      </c>
      <c r="B110" s="140">
        <f>B107+B108+B109</f>
        <v>0</v>
      </c>
      <c r="C110" s="49" t="str">
        <f t="shared" si="16"/>
        <v/>
      </c>
      <c r="D110" s="140">
        <f>D107+D108+D109</f>
        <v>0</v>
      </c>
      <c r="E110" s="49" t="str">
        <f t="shared" si="17"/>
        <v/>
      </c>
      <c r="F110" s="140">
        <f>F107+F108+F109</f>
        <v>0</v>
      </c>
      <c r="G110" s="197" t="str">
        <f t="shared" si="18"/>
        <v/>
      </c>
      <c r="H110" s="140">
        <f>H107+H108+H109</f>
        <v>0</v>
      </c>
      <c r="I110" s="197" t="str">
        <f t="shared" si="19"/>
        <v/>
      </c>
      <c r="J110" s="274"/>
    </row>
    <row r="111" spans="1:10" s="14" customFormat="1" ht="79.2" customHeight="1" x14ac:dyDescent="0.4">
      <c r="A111" s="376" t="s">
        <v>98</v>
      </c>
      <c r="B111" s="294"/>
      <c r="C111" s="73"/>
      <c r="D111" s="294"/>
      <c r="E111" s="73"/>
      <c r="F111" s="294"/>
      <c r="G111" s="73"/>
      <c r="H111" s="294"/>
      <c r="I111" s="73"/>
      <c r="J111" s="274"/>
    </row>
    <row r="112" spans="1:10" s="9" customFormat="1" ht="42" customHeight="1" x14ac:dyDescent="0.3">
      <c r="A112" s="143" t="s">
        <v>99</v>
      </c>
      <c r="B112" s="75"/>
      <c r="C112" s="76"/>
      <c r="D112" s="75"/>
      <c r="E112" s="76"/>
      <c r="F112" s="75"/>
      <c r="G112" s="76"/>
      <c r="H112" s="75"/>
      <c r="I112" s="76"/>
      <c r="J112" s="274"/>
    </row>
    <row r="113" spans="1:10" s="9" customFormat="1" ht="41.4" x14ac:dyDescent="0.25">
      <c r="A113" s="17" t="s">
        <v>415</v>
      </c>
      <c r="B113" s="104" t="s">
        <v>100</v>
      </c>
      <c r="C113" s="76"/>
      <c r="D113" s="104" t="s">
        <v>100</v>
      </c>
      <c r="E113" s="76"/>
      <c r="F113" s="104" t="s">
        <v>100</v>
      </c>
      <c r="G113" s="76"/>
      <c r="H113" s="104" t="s">
        <v>100</v>
      </c>
      <c r="I113" s="76"/>
      <c r="J113" s="274"/>
    </row>
    <row r="114" spans="1:10" s="11" customFormat="1" ht="32.4" customHeight="1" x14ac:dyDescent="0.25">
      <c r="A114" s="144" t="s">
        <v>101</v>
      </c>
      <c r="B114" s="51"/>
      <c r="C114" s="76"/>
      <c r="D114" s="51"/>
      <c r="E114" s="76"/>
      <c r="F114" s="51"/>
      <c r="G114" s="76"/>
      <c r="H114" s="51"/>
      <c r="I114" s="76"/>
      <c r="J114" s="277"/>
    </row>
    <row r="115" spans="1:10" s="16" customFormat="1" ht="32.4" customHeight="1" x14ac:dyDescent="0.25">
      <c r="A115" s="144" t="s">
        <v>102</v>
      </c>
      <c r="B115" s="51"/>
      <c r="C115" s="76"/>
      <c r="D115" s="51"/>
      <c r="E115" s="76"/>
      <c r="F115" s="51"/>
      <c r="G115" s="76"/>
      <c r="H115" s="51"/>
      <c r="I115" s="76"/>
      <c r="J115" s="274"/>
    </row>
    <row r="116" spans="1:10" s="6" customFormat="1" ht="31.8" customHeight="1" x14ac:dyDescent="0.25">
      <c r="A116" s="144" t="s">
        <v>103</v>
      </c>
      <c r="B116" s="51"/>
      <c r="C116" s="76"/>
      <c r="D116" s="51"/>
      <c r="E116" s="76"/>
      <c r="F116" s="51"/>
      <c r="G116" s="76"/>
      <c r="H116" s="51"/>
      <c r="I116" s="76"/>
      <c r="J116" s="274"/>
    </row>
    <row r="117" spans="1:10" s="9" customFormat="1" ht="31.8" customHeight="1" x14ac:dyDescent="0.25">
      <c r="A117" s="18" t="s">
        <v>104</v>
      </c>
      <c r="B117" s="51"/>
      <c r="C117" s="76"/>
      <c r="D117" s="51"/>
      <c r="E117" s="76"/>
      <c r="F117" s="51"/>
      <c r="G117" s="76"/>
      <c r="H117" s="51"/>
      <c r="I117" s="76"/>
      <c r="J117" s="274"/>
    </row>
    <row r="118" spans="1:10" s="9" customFormat="1" ht="30" customHeight="1" x14ac:dyDescent="0.25">
      <c r="A118" s="226" t="s">
        <v>105</v>
      </c>
      <c r="B118" s="51"/>
      <c r="C118" s="76"/>
      <c r="D118" s="51"/>
      <c r="E118" s="76"/>
      <c r="F118" s="51"/>
      <c r="G118" s="76"/>
      <c r="H118" s="51"/>
      <c r="I118" s="76"/>
      <c r="J118" s="274"/>
    </row>
    <row r="119" spans="1:10" s="9" customFormat="1" ht="33" customHeight="1" thickBot="1" x14ac:dyDescent="0.3">
      <c r="A119" s="227" t="s">
        <v>106</v>
      </c>
      <c r="B119" s="77"/>
      <c r="C119" s="76"/>
      <c r="D119" s="77"/>
      <c r="E119" s="76"/>
      <c r="F119" s="77"/>
      <c r="G119" s="76"/>
      <c r="H119" s="77"/>
      <c r="I119" s="76"/>
      <c r="J119" s="274"/>
    </row>
    <row r="120" spans="1:10" s="16" customFormat="1" ht="31.8" customHeight="1" thickTop="1" x14ac:dyDescent="0.25">
      <c r="A120" s="384" t="s">
        <v>107</v>
      </c>
      <c r="B120" s="78">
        <f>SUM(B114:B119)</f>
        <v>0</v>
      </c>
      <c r="C120" s="76"/>
      <c r="D120" s="78">
        <f>SUM(D114:D119)</f>
        <v>0</v>
      </c>
      <c r="E120" s="76"/>
      <c r="F120" s="78">
        <f>SUM(F114:F119)</f>
        <v>0</v>
      </c>
      <c r="G120" s="76"/>
      <c r="H120" s="78">
        <f>SUM(H114:H119)</f>
        <v>0</v>
      </c>
      <c r="I120" s="76"/>
      <c r="J120" s="274"/>
    </row>
    <row r="121" spans="1:10" s="6" customFormat="1" ht="31.8" customHeight="1" x14ac:dyDescent="0.25">
      <c r="A121" s="385" t="s">
        <v>108</v>
      </c>
      <c r="B121" s="51">
        <f>'Efterkalkyl 2023'!B122</f>
        <v>0</v>
      </c>
      <c r="C121" s="76"/>
      <c r="D121" s="51">
        <f>'Efterkalkyl 2023'!D122</f>
        <v>0</v>
      </c>
      <c r="E121" s="76"/>
      <c r="F121" s="51">
        <f>'Efterkalkyl 2023'!F122</f>
        <v>0</v>
      </c>
      <c r="G121" s="76"/>
      <c r="H121" s="51">
        <f>'Efterkalkyl 2023'!H122</f>
        <v>0</v>
      </c>
      <c r="I121" s="76"/>
      <c r="J121" s="274"/>
    </row>
    <row r="122" spans="1:10" s="9" customFormat="1" ht="31.8" customHeight="1" x14ac:dyDescent="0.25">
      <c r="A122" s="386" t="s">
        <v>109</v>
      </c>
      <c r="B122" s="78">
        <f>SUM(B120:B121)</f>
        <v>0</v>
      </c>
      <c r="C122" s="76"/>
      <c r="D122" s="78">
        <f>SUM(D120:D121)</f>
        <v>0</v>
      </c>
      <c r="E122" s="76"/>
      <c r="F122" s="78">
        <f>SUM(F120:F121)</f>
        <v>0</v>
      </c>
      <c r="G122" s="76"/>
      <c r="H122" s="78">
        <f>SUM(H120:H121)</f>
        <v>0</v>
      </c>
      <c r="I122" s="76"/>
      <c r="J122" s="274"/>
    </row>
    <row r="123" spans="1:10" s="9" customFormat="1" ht="52.8" customHeight="1" x14ac:dyDescent="0.3">
      <c r="A123" s="143" t="s">
        <v>416</v>
      </c>
      <c r="B123" s="75"/>
      <c r="C123" s="76"/>
      <c r="D123" s="75"/>
      <c r="E123" s="76"/>
      <c r="F123" s="75"/>
      <c r="G123" s="76"/>
      <c r="H123" s="75"/>
      <c r="I123" s="76"/>
      <c r="J123" s="274"/>
    </row>
    <row r="124" spans="1:10" s="16" customFormat="1" ht="31.8" customHeight="1" x14ac:dyDescent="0.25">
      <c r="A124" s="144" t="s">
        <v>111</v>
      </c>
      <c r="B124" s="51"/>
      <c r="C124" s="76"/>
      <c r="D124" s="51"/>
      <c r="E124" s="76"/>
      <c r="F124" s="51"/>
      <c r="G124" s="76"/>
      <c r="H124" s="51"/>
      <c r="I124" s="76"/>
      <c r="J124" s="274"/>
    </row>
    <row r="125" spans="1:10" s="6" customFormat="1" ht="32.4" customHeight="1" x14ac:dyDescent="0.25">
      <c r="A125" s="144" t="s">
        <v>112</v>
      </c>
      <c r="B125" s="51"/>
      <c r="C125" s="76"/>
      <c r="D125" s="51"/>
      <c r="E125" s="76"/>
      <c r="F125" s="51"/>
      <c r="G125" s="76"/>
      <c r="H125" s="51"/>
      <c r="I125" s="76"/>
      <c r="J125" s="274"/>
    </row>
    <row r="126" spans="1:10" s="9" customFormat="1" ht="32.4" customHeight="1" x14ac:dyDescent="0.25">
      <c r="A126" s="144" t="s">
        <v>113</v>
      </c>
      <c r="B126" s="51"/>
      <c r="C126" s="76"/>
      <c r="D126" s="51"/>
      <c r="E126" s="76"/>
      <c r="F126" s="51"/>
      <c r="G126" s="76"/>
      <c r="H126" s="51"/>
      <c r="I126" s="76"/>
      <c r="J126" s="274"/>
    </row>
    <row r="127" spans="1:10" s="9" customFormat="1" ht="35.4" customHeight="1" x14ac:dyDescent="0.25">
      <c r="A127" s="18" t="s">
        <v>114</v>
      </c>
      <c r="B127" s="51"/>
      <c r="C127" s="76"/>
      <c r="D127" s="48"/>
      <c r="E127" s="76"/>
      <c r="F127" s="48"/>
      <c r="G127" s="76"/>
      <c r="H127" s="48"/>
      <c r="I127" s="76"/>
      <c r="J127" s="274"/>
    </row>
    <row r="128" spans="1:10" s="9" customFormat="1" ht="35.4" customHeight="1" x14ac:dyDescent="0.25">
      <c r="A128" s="226" t="s">
        <v>105</v>
      </c>
      <c r="B128" s="51"/>
      <c r="C128" s="76"/>
      <c r="D128" s="48"/>
      <c r="E128" s="76"/>
      <c r="F128" s="48"/>
      <c r="G128" s="76"/>
      <c r="H128" s="48"/>
      <c r="I128" s="76"/>
      <c r="J128" s="274"/>
    </row>
    <row r="129" spans="1:10" ht="37.200000000000003" customHeight="1" thickBot="1" x14ac:dyDescent="0.3">
      <c r="A129" s="246" t="s">
        <v>106</v>
      </c>
      <c r="B129" s="77"/>
      <c r="C129" s="76"/>
      <c r="D129" s="77"/>
      <c r="E129" s="76"/>
      <c r="F129" s="77"/>
      <c r="G129" s="76"/>
      <c r="H129" s="77"/>
      <c r="I129" s="76"/>
    </row>
    <row r="130" spans="1:10" s="9" customFormat="1" ht="29.4" customHeight="1" thickTop="1" x14ac:dyDescent="0.25">
      <c r="A130" s="384" t="s">
        <v>115</v>
      </c>
      <c r="B130" s="78">
        <f>SUM(B124:B129)</f>
        <v>0</v>
      </c>
      <c r="C130" s="76"/>
      <c r="D130" s="78">
        <f>SUM(D124:D129)</f>
        <v>0</v>
      </c>
      <c r="E130" s="76"/>
      <c r="F130" s="78">
        <f>SUM(F124:F129)</f>
        <v>0</v>
      </c>
      <c r="G130" s="76"/>
      <c r="H130" s="78">
        <f>SUM(H124:H129)</f>
        <v>0</v>
      </c>
      <c r="I130" s="76"/>
      <c r="J130" s="274"/>
    </row>
    <row r="131" spans="1:10" s="9" customFormat="1" ht="29.4" customHeight="1" x14ac:dyDescent="0.25">
      <c r="A131" s="385" t="s">
        <v>108</v>
      </c>
      <c r="B131" s="51">
        <f>'Efterkalkyl 2023'!B132</f>
        <v>0</v>
      </c>
      <c r="C131" s="76"/>
      <c r="D131" s="51">
        <f>'Efterkalkyl 2023'!D132</f>
        <v>0</v>
      </c>
      <c r="E131" s="76"/>
      <c r="F131" s="51">
        <f>'Efterkalkyl 2023'!F132</f>
        <v>0</v>
      </c>
      <c r="G131" s="76"/>
      <c r="H131" s="51">
        <f>'Efterkalkyl 2023'!H132</f>
        <v>0</v>
      </c>
      <c r="I131" s="76"/>
      <c r="J131" s="274"/>
    </row>
    <row r="132" spans="1:10" ht="29.4" customHeight="1" x14ac:dyDescent="0.25">
      <c r="A132" s="386" t="s">
        <v>116</v>
      </c>
      <c r="B132" s="78">
        <f>SUM(B130:B131)</f>
        <v>0</v>
      </c>
      <c r="C132" s="76"/>
      <c r="D132" s="78">
        <f>SUM(D130:D131)</f>
        <v>0</v>
      </c>
      <c r="E132" s="76"/>
      <c r="F132" s="78">
        <f>SUM(F130:F131)</f>
        <v>0</v>
      </c>
      <c r="G132" s="76"/>
      <c r="H132" s="78">
        <f>SUM(H130:H131)</f>
        <v>0</v>
      </c>
      <c r="I132" s="76"/>
    </row>
    <row r="133" spans="1:10" s="9" customFormat="1" ht="85.8" customHeight="1" x14ac:dyDescent="0.25">
      <c r="A133" s="103" t="s">
        <v>117</v>
      </c>
      <c r="B133" s="79"/>
      <c r="C133" s="80"/>
      <c r="D133" s="79"/>
      <c r="E133" s="80"/>
      <c r="F133" s="79"/>
      <c r="G133" s="80"/>
      <c r="H133" s="79"/>
      <c r="I133" s="80"/>
      <c r="J133" s="274"/>
    </row>
    <row r="134" spans="1:10" s="9" customFormat="1" ht="38.4" customHeight="1" x14ac:dyDescent="0.25">
      <c r="A134" s="105" t="s">
        <v>118</v>
      </c>
      <c r="B134" s="51"/>
      <c r="C134" s="80"/>
      <c r="D134" s="51"/>
      <c r="E134" s="80"/>
      <c r="F134" s="51"/>
      <c r="G134" s="80"/>
      <c r="H134" s="51"/>
      <c r="I134" s="80"/>
      <c r="J134" s="274"/>
    </row>
    <row r="135" spans="1:10" s="9" customFormat="1" ht="39.6" customHeight="1" thickBot="1" x14ac:dyDescent="0.3">
      <c r="A135" s="230" t="s">
        <v>119</v>
      </c>
      <c r="B135" s="231"/>
      <c r="C135" s="145"/>
      <c r="D135" s="231"/>
      <c r="E135" s="145"/>
      <c r="F135" s="231"/>
      <c r="G135" s="145"/>
      <c r="H135" s="231"/>
      <c r="I135" s="145"/>
      <c r="J135" s="274"/>
    </row>
    <row r="136" spans="1:10" s="9" customFormat="1" ht="39.6" customHeight="1" thickTop="1" x14ac:dyDescent="0.25">
      <c r="A136" s="384" t="s">
        <v>120</v>
      </c>
      <c r="B136" s="147">
        <f>SUM(B134:B135)</f>
        <v>0</v>
      </c>
      <c r="C136" s="145"/>
      <c r="D136" s="147">
        <f>SUM(D134:D135)</f>
        <v>0</v>
      </c>
      <c r="E136" s="145"/>
      <c r="F136" s="147">
        <f>SUM(F134:F135)</f>
        <v>0</v>
      </c>
      <c r="G136" s="145"/>
      <c r="H136" s="147">
        <f>SUM(H134:H135)</f>
        <v>0</v>
      </c>
      <c r="I136" s="145"/>
      <c r="J136" s="274"/>
    </row>
    <row r="137" spans="1:10" s="9" customFormat="1" ht="31.2" customHeight="1" x14ac:dyDescent="0.25">
      <c r="A137" s="385" t="s">
        <v>108</v>
      </c>
      <c r="B137" s="10">
        <f>'Efterkalkyl 2023'!B138</f>
        <v>0</v>
      </c>
      <c r="C137" s="145"/>
      <c r="D137" s="10">
        <f>'Efterkalkyl 2023'!D138</f>
        <v>0</v>
      </c>
      <c r="E137" s="145"/>
      <c r="F137" s="10">
        <f>'Efterkalkyl 2023'!F138</f>
        <v>0</v>
      </c>
      <c r="G137" s="145"/>
      <c r="H137" s="10">
        <f>'Efterkalkyl 2023'!H138</f>
        <v>0</v>
      </c>
      <c r="I137" s="145"/>
      <c r="J137" s="274"/>
    </row>
    <row r="138" spans="1:10" s="9" customFormat="1" ht="31.2" customHeight="1" x14ac:dyDescent="0.25">
      <c r="A138" s="386" t="s">
        <v>121</v>
      </c>
      <c r="B138" s="147">
        <f>SUM(B136:B137)</f>
        <v>0</v>
      </c>
      <c r="C138" s="145"/>
      <c r="D138" s="147">
        <f>SUM(D136:D137)</f>
        <v>0</v>
      </c>
      <c r="E138" s="145"/>
      <c r="F138" s="147">
        <f>SUM(F136:F137)</f>
        <v>0</v>
      </c>
      <c r="G138" s="145"/>
      <c r="H138" s="147">
        <f>SUM(H136:H137)</f>
        <v>0</v>
      </c>
      <c r="I138" s="145"/>
      <c r="J138" s="274"/>
    </row>
    <row r="139" spans="1:10" s="14" customFormat="1" ht="58.2" customHeight="1" x14ac:dyDescent="0.3">
      <c r="A139" s="378" t="s">
        <v>122</v>
      </c>
      <c r="B139" s="102"/>
      <c r="C139" s="296"/>
      <c r="D139" s="102"/>
      <c r="E139" s="296"/>
      <c r="F139" s="102"/>
      <c r="G139" s="296"/>
      <c r="H139" s="102"/>
      <c r="I139" s="296"/>
      <c r="J139" s="274"/>
    </row>
    <row r="140" spans="1:10" s="14" customFormat="1" ht="43.2" customHeight="1" x14ac:dyDescent="0.25">
      <c r="A140" s="148" t="s">
        <v>92</v>
      </c>
      <c r="B140" s="43">
        <f>B105</f>
        <v>0</v>
      </c>
      <c r="C140" s="297"/>
      <c r="D140" s="43">
        <f>D105</f>
        <v>0</v>
      </c>
      <c r="E140" s="297"/>
      <c r="F140" s="43">
        <f>F105</f>
        <v>0</v>
      </c>
      <c r="G140" s="297"/>
      <c r="H140" s="43">
        <f>H105</f>
        <v>0</v>
      </c>
      <c r="I140" s="297"/>
      <c r="J140" s="274"/>
    </row>
    <row r="141" spans="1:10" s="14" customFormat="1" ht="43.2" customHeight="1" x14ac:dyDescent="0.25">
      <c r="A141" s="148" t="s">
        <v>93</v>
      </c>
      <c r="B141" s="43">
        <f>B106</f>
        <v>0</v>
      </c>
      <c r="C141" s="297"/>
      <c r="D141" s="43">
        <f>D106</f>
        <v>0</v>
      </c>
      <c r="E141" s="297"/>
      <c r="F141" s="43">
        <f>F106</f>
        <v>0</v>
      </c>
      <c r="G141" s="297"/>
      <c r="H141" s="43">
        <f>H106</f>
        <v>0</v>
      </c>
      <c r="I141" s="297"/>
      <c r="J141" s="274"/>
    </row>
    <row r="142" spans="1:10" s="14" customFormat="1" ht="43.2" customHeight="1" x14ac:dyDescent="0.25">
      <c r="A142" s="149" t="s">
        <v>123</v>
      </c>
      <c r="B142" s="43">
        <f>B108</f>
        <v>0</v>
      </c>
      <c r="C142" s="297"/>
      <c r="D142" s="43">
        <f>D108</f>
        <v>0</v>
      </c>
      <c r="E142" s="297"/>
      <c r="F142" s="43">
        <f>F108</f>
        <v>0</v>
      </c>
      <c r="G142" s="297"/>
      <c r="H142" s="43">
        <f>H108</f>
        <v>0</v>
      </c>
      <c r="I142" s="297"/>
      <c r="J142" s="274"/>
    </row>
    <row r="143" spans="1:10" s="7" customFormat="1" ht="43.2" customHeight="1" x14ac:dyDescent="0.25">
      <c r="A143" s="149" t="s">
        <v>124</v>
      </c>
      <c r="B143" s="43">
        <f>B109</f>
        <v>0</v>
      </c>
      <c r="C143" s="297"/>
      <c r="D143" s="43">
        <f>D109</f>
        <v>0</v>
      </c>
      <c r="E143" s="297"/>
      <c r="F143" s="43">
        <f>F109</f>
        <v>0</v>
      </c>
      <c r="G143" s="297"/>
      <c r="H143" s="43">
        <f>H109</f>
        <v>0</v>
      </c>
      <c r="I143" s="297"/>
      <c r="J143" s="274"/>
    </row>
    <row r="144" spans="1:10" s="14" customFormat="1" ht="31.2" customHeight="1" x14ac:dyDescent="0.25">
      <c r="A144" s="149" t="s">
        <v>109</v>
      </c>
      <c r="B144" s="43">
        <f>B122</f>
        <v>0</v>
      </c>
      <c r="C144" s="297"/>
      <c r="D144" s="43">
        <f>D122</f>
        <v>0</v>
      </c>
      <c r="E144" s="297"/>
      <c r="F144" s="43">
        <f>F122</f>
        <v>0</v>
      </c>
      <c r="G144" s="297"/>
      <c r="H144" s="43">
        <f>H122</f>
        <v>0</v>
      </c>
      <c r="I144" s="297"/>
      <c r="J144" s="274"/>
    </row>
    <row r="145" spans="1:10" s="14" customFormat="1" ht="31.2" customHeight="1" x14ac:dyDescent="0.25">
      <c r="A145" s="149" t="s">
        <v>116</v>
      </c>
      <c r="B145" s="43">
        <f>B132</f>
        <v>0</v>
      </c>
      <c r="C145" s="297"/>
      <c r="D145" s="43">
        <f>D132</f>
        <v>0</v>
      </c>
      <c r="E145" s="297"/>
      <c r="F145" s="43">
        <f>F132</f>
        <v>0</v>
      </c>
      <c r="G145" s="297"/>
      <c r="H145" s="43">
        <f>H132</f>
        <v>0</v>
      </c>
      <c r="I145" s="297"/>
      <c r="J145" s="274"/>
    </row>
    <row r="146" spans="1:10" s="14" customFormat="1" ht="34.200000000000003" customHeight="1" thickBot="1" x14ac:dyDescent="0.3">
      <c r="A146" s="139" t="s">
        <v>125</v>
      </c>
      <c r="B146" s="67">
        <f>B138</f>
        <v>0</v>
      </c>
      <c r="C146" s="297"/>
      <c r="D146" s="67">
        <f>D138</f>
        <v>0</v>
      </c>
      <c r="E146" s="297"/>
      <c r="F146" s="67">
        <f>F138</f>
        <v>0</v>
      </c>
      <c r="G146" s="297"/>
      <c r="H146" s="67">
        <f>H138</f>
        <v>0</v>
      </c>
      <c r="I146" s="297"/>
      <c r="J146" s="274"/>
    </row>
    <row r="147" spans="1:10" s="14" customFormat="1" ht="45.6" customHeight="1" thickTop="1" x14ac:dyDescent="0.25">
      <c r="A147" s="377" t="s">
        <v>408</v>
      </c>
      <c r="B147" s="150">
        <f>SUM(B140:B146)</f>
        <v>0</v>
      </c>
      <c r="C147" s="298"/>
      <c r="D147" s="150">
        <f>SUM(D140:D146)</f>
        <v>0</v>
      </c>
      <c r="E147" s="298"/>
      <c r="F147" s="150">
        <f>SUM(F140:F146)</f>
        <v>0</v>
      </c>
      <c r="G147" s="298"/>
      <c r="H147" s="150">
        <f>SUM(H140:H146)</f>
        <v>0</v>
      </c>
      <c r="I147" s="298"/>
      <c r="J147" s="274"/>
    </row>
    <row r="148" spans="1:10" s="14" customFormat="1" ht="87.6" customHeight="1" x14ac:dyDescent="0.25">
      <c r="A148" s="345" t="s">
        <v>409</v>
      </c>
      <c r="B148"/>
      <c r="C148" s="298"/>
      <c r="D148" s="299"/>
      <c r="E148" s="298"/>
      <c r="F148" s="300"/>
      <c r="G148" s="340"/>
      <c r="H148" s="340"/>
      <c r="I148" s="340"/>
      <c r="J148" s="274"/>
    </row>
    <row r="149" spans="1:10" s="14" customFormat="1" ht="25.05" customHeight="1" x14ac:dyDescent="0.25">
      <c r="A149" s="133" t="s">
        <v>127</v>
      </c>
      <c r="B149" s="188"/>
      <c r="C149" s="297"/>
      <c r="D149" s="301"/>
      <c r="E149" s="336"/>
      <c r="F149" s="300"/>
      <c r="G149" s="340"/>
      <c r="H149" s="340"/>
      <c r="I149" s="340"/>
      <c r="J149" s="274"/>
    </row>
    <row r="150" spans="1:10" s="14" customFormat="1" ht="25.05" customHeight="1" x14ac:dyDescent="0.25">
      <c r="A150" s="186" t="s">
        <v>128</v>
      </c>
      <c r="B150" s="188"/>
      <c r="C150" s="297"/>
      <c r="D150" s="301"/>
      <c r="E150" s="336"/>
      <c r="F150" s="300"/>
      <c r="G150" s="340"/>
      <c r="H150" s="340"/>
      <c r="I150" s="340"/>
      <c r="J150" s="274"/>
    </row>
    <row r="151" spans="1:10" s="14" customFormat="1" ht="25.05" customHeight="1" x14ac:dyDescent="0.25">
      <c r="A151" s="187" t="s">
        <v>129</v>
      </c>
      <c r="B151" s="188"/>
      <c r="C151" s="297"/>
      <c r="D151" s="301"/>
      <c r="E151" s="336"/>
      <c r="F151" s="300"/>
      <c r="G151" s="340"/>
      <c r="H151" s="340"/>
      <c r="I151" s="340"/>
      <c r="J151" s="274"/>
    </row>
    <row r="152" spans="1:10" s="14" customFormat="1" ht="51.6" customHeight="1" thickBot="1" x14ac:dyDescent="0.35">
      <c r="A152" s="151" t="s">
        <v>130</v>
      </c>
      <c r="B152" s="323">
        <f>B149-(SUM(B150:B151))</f>
        <v>0</v>
      </c>
      <c r="C152" s="336"/>
      <c r="D152" s="294"/>
      <c r="E152" s="336"/>
      <c r="F152" s="300"/>
      <c r="G152"/>
      <c r="H152" s="340"/>
      <c r="I152" s="340"/>
      <c r="J152" s="308"/>
    </row>
    <row r="153" spans="1:10" s="7" customFormat="1" ht="56.4" customHeight="1" thickTop="1" thickBot="1" x14ac:dyDescent="0.3">
      <c r="A153" s="106" t="s">
        <v>131</v>
      </c>
      <c r="B153" s="324">
        <f>ROUNDDOWN(B147-B152,2)</f>
        <v>0</v>
      </c>
      <c r="C153" s="310" t="str">
        <f>IF((B153)=0,"",IF((B153)&lt;&gt;0,"Kontrollera siffrorna!"))</f>
        <v/>
      </c>
      <c r="D153" s="294"/>
      <c r="E153" s="336"/>
      <c r="F153" s="71"/>
      <c r="G153" s="336"/>
      <c r="H153" s="336"/>
      <c r="I153" s="336"/>
      <c r="J153" s="274"/>
    </row>
    <row r="154" spans="1:10" s="14" customFormat="1" ht="38.4" customHeight="1" thickTop="1" x14ac:dyDescent="0.25">
      <c r="A154" s="133" t="s">
        <v>132</v>
      </c>
      <c r="B154" s="188">
        <f>'Efterkalkyl 2023'!B149</f>
        <v>0</v>
      </c>
      <c r="C154" s="343"/>
      <c r="D154" s="301"/>
      <c r="E154" s="336"/>
      <c r="F154" s="300"/>
      <c r="G154" s="340"/>
      <c r="H154" s="340"/>
      <c r="I154" s="340"/>
      <c r="J154" s="274"/>
    </row>
    <row r="155" spans="1:10" s="14" customFormat="1" ht="38.4" customHeight="1" x14ac:dyDescent="0.25">
      <c r="A155" s="133" t="s">
        <v>133</v>
      </c>
      <c r="B155" s="188">
        <f>'Efterkalkyl 2023'!B150</f>
        <v>0</v>
      </c>
      <c r="C155" s="343"/>
      <c r="D155" s="301"/>
      <c r="E155" s="336"/>
      <c r="F155" s="300"/>
      <c r="G155" s="340"/>
      <c r="H155" s="340"/>
      <c r="I155" s="340"/>
      <c r="J155" s="274"/>
    </row>
    <row r="156" spans="1:10" s="14" customFormat="1" ht="38.4" customHeight="1" thickBot="1" x14ac:dyDescent="0.3">
      <c r="A156" s="133" t="s">
        <v>134</v>
      </c>
      <c r="B156" s="188">
        <f>'Efterkalkyl 2023'!B151</f>
        <v>0</v>
      </c>
      <c r="C156" s="343"/>
      <c r="D156" s="301"/>
      <c r="E156" s="336"/>
      <c r="F156" s="300"/>
      <c r="G156" s="340"/>
      <c r="H156" s="340"/>
      <c r="I156" s="340"/>
      <c r="J156" s="274"/>
    </row>
    <row r="157" spans="1:10" s="14" customFormat="1" ht="46.2" customHeight="1" thickTop="1" x14ac:dyDescent="0.3">
      <c r="A157" s="152" t="s">
        <v>135</v>
      </c>
      <c r="B157" s="325">
        <f>B154-(SUM(B155:B156))</f>
        <v>0</v>
      </c>
      <c r="C157"/>
      <c r="D157" s="301"/>
      <c r="E157" s="336"/>
      <c r="F157" s="300"/>
      <c r="G157" s="340"/>
      <c r="H157" s="340"/>
      <c r="I157" s="340"/>
      <c r="J157" s="308"/>
    </row>
    <row r="158" spans="1:10" s="107" customFormat="1" ht="61.8" customHeight="1" x14ac:dyDescent="0.3">
      <c r="A158" s="189" t="s">
        <v>136</v>
      </c>
      <c r="B158" s="336"/>
      <c r="C158" s="71"/>
      <c r="D158" s="301"/>
      <c r="E158" s="95"/>
      <c r="F158" s="313"/>
      <c r="G158" s="314"/>
      <c r="H158" s="314"/>
      <c r="I158" s="314"/>
      <c r="J158" s="277"/>
    </row>
    <row r="159" spans="1:10" s="107" customFormat="1" ht="36" customHeight="1" x14ac:dyDescent="0.25">
      <c r="A159" s="381" t="s">
        <v>137</v>
      </c>
      <c r="B159" s="153"/>
      <c r="C159" s="81"/>
      <c r="D159" s="278"/>
      <c r="E159" s="95"/>
      <c r="F159" s="278"/>
      <c r="G159" s="314"/>
      <c r="H159" s="278"/>
      <c r="I159" s="314"/>
      <c r="J159" s="277"/>
    </row>
    <row r="160" spans="1:10" ht="25.05" customHeight="1" x14ac:dyDescent="0.25">
      <c r="A160" s="182" t="s">
        <v>138</v>
      </c>
      <c r="B160" s="82"/>
      <c r="C160" s="81"/>
      <c r="D160" s="279"/>
      <c r="F160" s="279"/>
      <c r="G160" s="336"/>
      <c r="H160" s="279"/>
      <c r="I160" s="336"/>
    </row>
    <row r="161" spans="1:10" ht="25.05" customHeight="1" x14ac:dyDescent="0.25">
      <c r="A161" s="175" t="s">
        <v>139</v>
      </c>
      <c r="B161" s="82"/>
      <c r="C161" s="81"/>
      <c r="D161" s="279"/>
      <c r="F161" s="279"/>
      <c r="G161" s="336"/>
      <c r="H161" s="279"/>
      <c r="I161" s="336"/>
    </row>
    <row r="162" spans="1:10" ht="25.05" customHeight="1" x14ac:dyDescent="0.25">
      <c r="A162" s="182" t="s">
        <v>140</v>
      </c>
      <c r="B162" s="82"/>
      <c r="C162" s="81"/>
      <c r="D162" s="279"/>
      <c r="F162" s="279"/>
      <c r="G162" s="336"/>
      <c r="H162" s="279"/>
      <c r="I162" s="336"/>
    </row>
    <row r="163" spans="1:10" ht="25.05" customHeight="1" x14ac:dyDescent="0.25">
      <c r="A163" s="182" t="s">
        <v>141</v>
      </c>
      <c r="B163" s="82"/>
      <c r="C163" s="81"/>
      <c r="D163" s="279"/>
      <c r="F163" s="279"/>
      <c r="G163" s="336"/>
      <c r="H163" s="279"/>
      <c r="I163" s="336"/>
    </row>
    <row r="164" spans="1:10" ht="25.05" customHeight="1" x14ac:dyDescent="0.25">
      <c r="A164" s="184" t="s">
        <v>142</v>
      </c>
      <c r="B164" s="83"/>
      <c r="C164" s="71"/>
      <c r="D164" s="117"/>
      <c r="F164" s="117"/>
      <c r="G164" s="336"/>
      <c r="H164" s="117"/>
      <c r="I164" s="336"/>
    </row>
    <row r="165" spans="1:10" ht="25.05" customHeight="1" x14ac:dyDescent="0.25">
      <c r="A165" s="185" t="s">
        <v>143</v>
      </c>
      <c r="B165" s="84">
        <f>SUM(B160:B164)</f>
        <v>0</v>
      </c>
      <c r="C165" s="71"/>
      <c r="D165" s="280">
        <f>SUM(D160:D164)</f>
        <v>0</v>
      </c>
      <c r="F165" s="280">
        <f>SUM(F160:F164)</f>
        <v>0</v>
      </c>
      <c r="G165" s="336"/>
      <c r="H165" s="280">
        <f>SUM(H160:H164)</f>
        <v>0</v>
      </c>
      <c r="I165" s="336"/>
    </row>
    <row r="166" spans="1:10" ht="25.05" customHeight="1" x14ac:dyDescent="0.25">
      <c r="A166" s="175" t="s">
        <v>144</v>
      </c>
      <c r="B166" s="85">
        <f>B18+B19+B20+B21+B66+B82+B114+B124+B48</f>
        <v>0</v>
      </c>
      <c r="C166" s="71"/>
      <c r="D166" s="281">
        <f>D18+D19+D20+D21+D66+D82+D114+D124+D48</f>
        <v>0</v>
      </c>
      <c r="F166" s="281">
        <f>F18+F19+F20+F21+F66+F82+F114+F124+F48</f>
        <v>0</v>
      </c>
      <c r="G166" s="336"/>
      <c r="H166" s="281">
        <f>H18+H19+H20+H21+H66+H82+H114+H124+H48</f>
        <v>0</v>
      </c>
      <c r="I166" s="336"/>
    </row>
    <row r="167" spans="1:10" s="403" customFormat="1" ht="25.05" customHeight="1" x14ac:dyDescent="0.25">
      <c r="A167" s="175" t="s">
        <v>145</v>
      </c>
      <c r="B167" s="86">
        <f>-(B46-B41-B43-B24+B68+B72+B74+B86+B88-B115-B125+B71+B51+B54+B55+B57-B44-B102)</f>
        <v>0</v>
      </c>
      <c r="C167" s="71"/>
      <c r="D167" s="86">
        <f>-(D46-D41-D43-D24+D68+D72+D74+D86+D88-D115-D125+D71+D51+D54+D55+D57-D44-D102)</f>
        <v>0</v>
      </c>
      <c r="E167" s="39"/>
      <c r="F167" s="86">
        <f>-(F46-F41-F43-F24+F68+F72+F74+F86+F88-F115-F125+F71+F51+F54+F55+F57-F44-F102)</f>
        <v>0</v>
      </c>
      <c r="G167" s="71"/>
      <c r="H167" s="86">
        <f>-(H46-H41-H43-H24+H68+H72+H74+H86+H88-H115-H125+H71+H51+H54+H55+H57-H44-H102)</f>
        <v>0</v>
      </c>
      <c r="I167" s="71"/>
      <c r="J167" s="274"/>
    </row>
    <row r="168" spans="1:10" ht="25.05" customHeight="1" x14ac:dyDescent="0.25">
      <c r="A168" s="182" t="s">
        <v>140</v>
      </c>
      <c r="B168" s="85">
        <f>B162</f>
        <v>0</v>
      </c>
      <c r="C168" s="71"/>
      <c r="D168" s="281">
        <f>D162</f>
        <v>0</v>
      </c>
      <c r="F168" s="281">
        <f>F162</f>
        <v>0</v>
      </c>
      <c r="G168" s="336"/>
      <c r="H168" s="281">
        <f>H162</f>
        <v>0</v>
      </c>
      <c r="I168" s="336"/>
    </row>
    <row r="169" spans="1:10" ht="25.05" customHeight="1" x14ac:dyDescent="0.25">
      <c r="A169" s="182" t="s">
        <v>141</v>
      </c>
      <c r="B169" s="85">
        <f>B163</f>
        <v>0</v>
      </c>
      <c r="C169" s="71"/>
      <c r="D169" s="281">
        <f>D163</f>
        <v>0</v>
      </c>
      <c r="F169" s="281">
        <f>F163</f>
        <v>0</v>
      </c>
      <c r="G169" s="336"/>
      <c r="H169" s="281">
        <f>H163</f>
        <v>0</v>
      </c>
      <c r="I169" s="336"/>
    </row>
    <row r="170" spans="1:10" ht="25.05" customHeight="1" x14ac:dyDescent="0.25">
      <c r="A170" s="184" t="s">
        <v>142</v>
      </c>
      <c r="B170" s="93">
        <f>-B44</f>
        <v>0</v>
      </c>
      <c r="C170" s="71"/>
      <c r="D170" s="287">
        <f>-D44</f>
        <v>0</v>
      </c>
      <c r="F170" s="287">
        <f>-F44</f>
        <v>0</v>
      </c>
      <c r="G170" s="336"/>
      <c r="H170" s="287">
        <f>-H44</f>
        <v>0</v>
      </c>
      <c r="I170" s="336"/>
    </row>
    <row r="171" spans="1:10" ht="25.05" customHeight="1" x14ac:dyDescent="0.25">
      <c r="A171" s="185" t="s">
        <v>146</v>
      </c>
      <c r="B171" s="84">
        <f>SUM(B166:B170)</f>
        <v>0</v>
      </c>
      <c r="C171" s="71"/>
      <c r="D171" s="280">
        <f>SUM(D166:D170)</f>
        <v>0</v>
      </c>
      <c r="F171" s="280">
        <f>SUM(F166:F170)</f>
        <v>0</v>
      </c>
      <c r="G171" s="336"/>
      <c r="H171" s="280">
        <f>SUM(H166:H170)</f>
        <v>0</v>
      </c>
      <c r="I171" s="336"/>
    </row>
    <row r="172" spans="1:10" ht="25.05" customHeight="1" x14ac:dyDescent="0.25">
      <c r="A172" s="175" t="s">
        <v>147</v>
      </c>
      <c r="B172" s="88">
        <f>ROUNDDOWN(B165-B171,2)</f>
        <v>0</v>
      </c>
      <c r="C172" s="89" t="str">
        <f>IF((B172)=0,"",IF((B172)&lt;&gt;0,"Kontrollera siffrorna!"))</f>
        <v/>
      </c>
      <c r="D172" s="283">
        <f>ROUNDDOWN(D165-D171,2)</f>
        <v>0</v>
      </c>
      <c r="F172" s="283">
        <f>ROUNDDOWN(F165-F171,2)</f>
        <v>0</v>
      </c>
      <c r="G172" s="336"/>
      <c r="H172" s="283">
        <f>ROUNDDOWN(H165-H171,2)</f>
        <v>0</v>
      </c>
      <c r="I172" s="336"/>
    </row>
    <row r="173" spans="1:10" ht="25.05" customHeight="1" x14ac:dyDescent="0.25">
      <c r="A173" s="381" t="s">
        <v>148</v>
      </c>
      <c r="B173" s="153"/>
      <c r="C173" s="71"/>
      <c r="D173" s="278"/>
      <c r="F173" s="278"/>
      <c r="G173" s="336"/>
      <c r="H173" s="278"/>
      <c r="I173" s="336"/>
    </row>
    <row r="174" spans="1:10" ht="25.05" customHeight="1" x14ac:dyDescent="0.25">
      <c r="A174" s="182" t="s">
        <v>149</v>
      </c>
      <c r="B174" s="82"/>
      <c r="C174" s="71"/>
      <c r="D174" s="279"/>
      <c r="F174" s="279"/>
      <c r="G174" s="336"/>
      <c r="H174" s="279"/>
      <c r="I174" s="336"/>
    </row>
    <row r="175" spans="1:10" ht="25.05" customHeight="1" x14ac:dyDescent="0.25">
      <c r="A175" s="175" t="s">
        <v>150</v>
      </c>
      <c r="B175" s="87">
        <f>-B162</f>
        <v>0</v>
      </c>
      <c r="C175" s="71"/>
      <c r="D175" s="282">
        <f>-D162</f>
        <v>0</v>
      </c>
      <c r="F175" s="282">
        <f>-F162</f>
        <v>0</v>
      </c>
      <c r="G175" s="336"/>
      <c r="H175" s="282">
        <f>-H162</f>
        <v>0</v>
      </c>
      <c r="I175" s="336"/>
    </row>
    <row r="176" spans="1:10" ht="25.05" customHeight="1" x14ac:dyDescent="0.25">
      <c r="A176" s="175" t="s">
        <v>151</v>
      </c>
      <c r="B176" s="88">
        <f>SUM(B174:B175)</f>
        <v>0</v>
      </c>
      <c r="C176" s="71"/>
      <c r="D176" s="283">
        <f>SUM(D174:D175)</f>
        <v>0</v>
      </c>
      <c r="F176" s="283">
        <f>SUM(F174:F175)</f>
        <v>0</v>
      </c>
      <c r="G176" s="336"/>
      <c r="H176" s="283">
        <f>SUM(H174:H175)</f>
        <v>0</v>
      </c>
      <c r="I176" s="336"/>
    </row>
    <row r="177" spans="1:10" ht="25.05" customHeight="1" x14ac:dyDescent="0.25">
      <c r="A177" s="182" t="s">
        <v>152</v>
      </c>
      <c r="B177" s="90">
        <f>'Efterkalkyl 2023'!B174</f>
        <v>0</v>
      </c>
      <c r="C177" s="71"/>
      <c r="D177" s="284">
        <f>'Efterkalkyl 2023'!D174</f>
        <v>0</v>
      </c>
      <c r="F177" s="284">
        <f>'Efterkalkyl 2023'!F174</f>
        <v>0</v>
      </c>
      <c r="G177" s="336"/>
      <c r="H177" s="284">
        <f>'Efterkalkyl 2023'!H174</f>
        <v>0</v>
      </c>
      <c r="I177" s="336"/>
    </row>
    <row r="178" spans="1:10" ht="25.05" customHeight="1" x14ac:dyDescent="0.25">
      <c r="A178" s="183" t="s">
        <v>153</v>
      </c>
      <c r="B178" s="84">
        <f>B176-B177</f>
        <v>0</v>
      </c>
      <c r="C178" s="71"/>
      <c r="D178" s="280">
        <f>D176-D177</f>
        <v>0</v>
      </c>
      <c r="F178" s="280">
        <f>F176-F177</f>
        <v>0</v>
      </c>
      <c r="G178" s="336"/>
      <c r="H178" s="280">
        <f>H176-H177</f>
        <v>0</v>
      </c>
      <c r="I178" s="336"/>
    </row>
    <row r="179" spans="1:10" s="403" customFormat="1" ht="30.6" customHeight="1" x14ac:dyDescent="0.25">
      <c r="A179" s="174" t="s">
        <v>154</v>
      </c>
      <c r="B179" s="85">
        <f>-B97+B41+B87</f>
        <v>0</v>
      </c>
      <c r="C179" s="71"/>
      <c r="D179" s="85">
        <f>-D97+D41+D87</f>
        <v>0</v>
      </c>
      <c r="E179" s="39"/>
      <c r="F179" s="85">
        <f>-F97+F41+F87</f>
        <v>0</v>
      </c>
      <c r="G179" s="71"/>
      <c r="H179" s="85">
        <f>-H97+H41+H87</f>
        <v>0</v>
      </c>
      <c r="I179" s="71"/>
      <c r="J179" s="274"/>
    </row>
    <row r="180" spans="1:10" ht="25.05" customHeight="1" x14ac:dyDescent="0.25">
      <c r="A180" s="174" t="s">
        <v>155</v>
      </c>
      <c r="B180" s="85">
        <f>B117</f>
        <v>0</v>
      </c>
      <c r="C180" s="71"/>
      <c r="D180" s="281">
        <f>D117</f>
        <v>0</v>
      </c>
      <c r="F180" s="281">
        <f>F117</f>
        <v>0</v>
      </c>
      <c r="G180" s="336"/>
      <c r="H180" s="281">
        <f>H117</f>
        <v>0</v>
      </c>
      <c r="I180" s="336"/>
    </row>
    <row r="181" spans="1:10" ht="25.05" customHeight="1" x14ac:dyDescent="0.25">
      <c r="A181" s="174" t="s">
        <v>156</v>
      </c>
      <c r="B181" s="85">
        <f>B127</f>
        <v>0</v>
      </c>
      <c r="C181" s="71"/>
      <c r="D181" s="281">
        <f>D127</f>
        <v>0</v>
      </c>
      <c r="E181" s="91"/>
      <c r="F181" s="281">
        <f>F127</f>
        <v>0</v>
      </c>
      <c r="G181" s="336"/>
      <c r="H181" s="281">
        <f>H127</f>
        <v>0</v>
      </c>
      <c r="I181" s="336"/>
    </row>
    <row r="182" spans="1:10" ht="25.05" customHeight="1" x14ac:dyDescent="0.25">
      <c r="A182" s="175" t="s">
        <v>151</v>
      </c>
      <c r="B182" s="315">
        <f>B179-B181-B180</f>
        <v>0</v>
      </c>
      <c r="C182" s="71"/>
      <c r="D182" s="285">
        <f>D179-D181-D180</f>
        <v>0</v>
      </c>
      <c r="F182" s="285">
        <f>F179-F181-F180</f>
        <v>0</v>
      </c>
      <c r="G182" s="336"/>
      <c r="H182" s="285">
        <f>H179-H181-H180</f>
        <v>0</v>
      </c>
      <c r="I182" s="336"/>
    </row>
    <row r="183" spans="1:10" ht="25.05" customHeight="1" x14ac:dyDescent="0.25">
      <c r="A183" s="175" t="s">
        <v>147</v>
      </c>
      <c r="B183" s="85">
        <f>ROUNDDOWN(IF(B178&gt;0,B178-B182,-B178+B182),2)</f>
        <v>0</v>
      </c>
      <c r="C183" s="92" t="str">
        <f>IF((B183)=0,"",IF((B183)&lt;&gt;0,"Kontrollera siffrorna!"))</f>
        <v/>
      </c>
      <c r="D183" s="281">
        <f>ROUNDDOWN(IF(D178&gt;0,D178-D182,-D178+D182),2)</f>
        <v>0</v>
      </c>
      <c r="F183" s="281">
        <f>ROUNDDOWN(IF(F178&gt;0,F178-F182,-F178+F182),2)</f>
        <v>0</v>
      </c>
      <c r="G183" s="336"/>
      <c r="H183" s="281">
        <f>ROUNDDOWN(IF(H178&gt;0,H178-H182,-H178+H182),2)</f>
        <v>0</v>
      </c>
      <c r="I183" s="336"/>
    </row>
    <row r="184" spans="1:10" ht="25.05" customHeight="1" x14ac:dyDescent="0.25">
      <c r="A184" s="380" t="s">
        <v>157</v>
      </c>
      <c r="B184" s="158"/>
      <c r="C184" s="71"/>
      <c r="D184" s="286"/>
      <c r="F184" s="286"/>
      <c r="G184" s="336"/>
      <c r="H184" s="286"/>
      <c r="I184" s="336"/>
    </row>
    <row r="185" spans="1:10" ht="25.05" customHeight="1" x14ac:dyDescent="0.25">
      <c r="A185" s="174" t="s">
        <v>158</v>
      </c>
      <c r="B185" s="82"/>
      <c r="C185" s="71"/>
      <c r="D185" s="279"/>
      <c r="F185" s="279"/>
      <c r="G185" s="336"/>
      <c r="H185" s="279"/>
      <c r="I185" s="336"/>
    </row>
    <row r="186" spans="1:10" ht="25.05" customHeight="1" x14ac:dyDescent="0.25">
      <c r="A186" s="175" t="s">
        <v>159</v>
      </c>
      <c r="B186" s="90"/>
      <c r="C186" s="71"/>
      <c r="D186" s="284"/>
      <c r="F186" s="284"/>
      <c r="G186" s="336"/>
      <c r="H186" s="284"/>
      <c r="I186" s="336"/>
    </row>
    <row r="187" spans="1:10" ht="25.05" customHeight="1" x14ac:dyDescent="0.25">
      <c r="A187" s="175" t="s">
        <v>151</v>
      </c>
      <c r="B187" s="88">
        <f>SUM(B185:B186)</f>
        <v>0</v>
      </c>
      <c r="C187" s="71"/>
      <c r="D187" s="283">
        <f>SUM(D185:D186)</f>
        <v>0</v>
      </c>
      <c r="F187" s="283">
        <f>SUM(F185:F186)</f>
        <v>0</v>
      </c>
      <c r="G187" s="336"/>
      <c r="H187" s="283">
        <f>SUM(H185:H186)</f>
        <v>0</v>
      </c>
      <c r="I187" s="336"/>
    </row>
    <row r="188" spans="1:10" ht="25.05" customHeight="1" x14ac:dyDescent="0.25">
      <c r="A188" s="174" t="s">
        <v>160</v>
      </c>
      <c r="B188" s="82">
        <f>'Efterkalkyl 2023'!B185</f>
        <v>0</v>
      </c>
      <c r="C188" s="71"/>
      <c r="D188" s="279">
        <f>'Efterkalkyl 2023'!D185</f>
        <v>0</v>
      </c>
      <c r="F188" s="279">
        <f>'Efterkalkyl 2023'!F185</f>
        <v>0</v>
      </c>
      <c r="G188" s="336"/>
      <c r="H188" s="279">
        <f>'Efterkalkyl 2023'!H185</f>
        <v>0</v>
      </c>
      <c r="I188" s="336"/>
    </row>
    <row r="189" spans="1:10" ht="25.05" customHeight="1" x14ac:dyDescent="0.25">
      <c r="A189" s="174" t="s">
        <v>161</v>
      </c>
      <c r="B189" s="90">
        <f>'Efterkalkyl 2023'!B186</f>
        <v>0</v>
      </c>
      <c r="C189" s="71"/>
      <c r="D189" s="284">
        <f>'Efterkalkyl 2023'!D186</f>
        <v>0</v>
      </c>
      <c r="F189" s="284">
        <f>'Efterkalkyl 2023'!F186</f>
        <v>0</v>
      </c>
      <c r="G189" s="336"/>
      <c r="H189" s="284">
        <f>'Efterkalkyl 2023'!H186</f>
        <v>0</v>
      </c>
      <c r="I189" s="336"/>
    </row>
    <row r="190" spans="1:10" ht="25.05" customHeight="1" x14ac:dyDescent="0.25">
      <c r="A190" s="175" t="s">
        <v>151</v>
      </c>
      <c r="B190" s="93">
        <f>SUM(B188:B189)</f>
        <v>0</v>
      </c>
      <c r="C190" s="71"/>
      <c r="D190" s="287">
        <f>SUM(D188:D189)</f>
        <v>0</v>
      </c>
      <c r="F190" s="287">
        <f>SUM(F188:F189)</f>
        <v>0</v>
      </c>
      <c r="G190" s="336"/>
      <c r="H190" s="287">
        <f>SUM(H188:H189)</f>
        <v>0</v>
      </c>
      <c r="I190" s="336"/>
    </row>
    <row r="191" spans="1:10" ht="25.05" customHeight="1" x14ac:dyDescent="0.25">
      <c r="A191" s="109" t="s">
        <v>162</v>
      </c>
      <c r="B191" s="84">
        <f>B187-B190</f>
        <v>0</v>
      </c>
      <c r="C191" s="71"/>
      <c r="D191" s="280">
        <f>D187-D190</f>
        <v>0</v>
      </c>
      <c r="F191" s="280">
        <f>F187-F190</f>
        <v>0</v>
      </c>
      <c r="G191" s="336"/>
      <c r="H191" s="280">
        <f>H187-H190</f>
        <v>0</v>
      </c>
      <c r="I191" s="336"/>
    </row>
    <row r="192" spans="1:10" ht="31.2" customHeight="1" x14ac:dyDescent="0.25">
      <c r="A192" s="174" t="s">
        <v>163</v>
      </c>
      <c r="B192" s="85">
        <f>B99+B23-B43-B52-B53-B69-B70</f>
        <v>0</v>
      </c>
      <c r="C192" s="71"/>
      <c r="D192" s="281">
        <f>D99+D23-D43-D52-D53-D69-D70</f>
        <v>0</v>
      </c>
      <c r="F192" s="281">
        <f>F99+F23-F43-F52-F53-F69-F70</f>
        <v>0</v>
      </c>
      <c r="G192" s="336"/>
      <c r="H192" s="281">
        <f>H99+H23-H43-H52-H53-H69-H70</f>
        <v>0</v>
      </c>
      <c r="I192" s="336"/>
    </row>
    <row r="193" spans="1:9" ht="25.05" customHeight="1" x14ac:dyDescent="0.25">
      <c r="A193" s="174" t="s">
        <v>164</v>
      </c>
      <c r="B193" s="85">
        <f>B116</f>
        <v>0</v>
      </c>
      <c r="C193" s="71"/>
      <c r="D193" s="281">
        <f>D116</f>
        <v>0</v>
      </c>
      <c r="F193" s="281">
        <f>F116</f>
        <v>0</v>
      </c>
      <c r="G193" s="336"/>
      <c r="H193" s="281">
        <f>H116</f>
        <v>0</v>
      </c>
      <c r="I193" s="336"/>
    </row>
    <row r="194" spans="1:9" ht="25.05" customHeight="1" x14ac:dyDescent="0.25">
      <c r="A194" s="174" t="s">
        <v>165</v>
      </c>
      <c r="B194" s="93">
        <f>B126</f>
        <v>0</v>
      </c>
      <c r="C194" s="71"/>
      <c r="D194" s="287">
        <f>D126</f>
        <v>0</v>
      </c>
      <c r="F194" s="287">
        <f>F126</f>
        <v>0</v>
      </c>
      <c r="G194" s="336"/>
      <c r="H194" s="287">
        <f>H126</f>
        <v>0</v>
      </c>
      <c r="I194" s="336"/>
    </row>
    <row r="195" spans="1:9" ht="25.05" customHeight="1" x14ac:dyDescent="0.25">
      <c r="A195" s="175" t="s">
        <v>151</v>
      </c>
      <c r="B195" s="88">
        <f>SUM(B192:B194)</f>
        <v>0</v>
      </c>
      <c r="C195" s="71"/>
      <c r="D195" s="283">
        <f>SUM(D192:D194)</f>
        <v>0</v>
      </c>
      <c r="F195" s="283">
        <f>SUM(F192:F194)</f>
        <v>0</v>
      </c>
      <c r="G195" s="336"/>
      <c r="H195" s="283">
        <f>SUM(H192:H194)</f>
        <v>0</v>
      </c>
      <c r="I195" s="336"/>
    </row>
    <row r="196" spans="1:9" ht="25.05" customHeight="1" x14ac:dyDescent="0.25">
      <c r="A196" s="175" t="s">
        <v>147</v>
      </c>
      <c r="B196" s="85">
        <f>ROUNDDOWN(IF(B191&gt;0,B191-B195,-B191+B195),2)</f>
        <v>0</v>
      </c>
      <c r="C196" s="92" t="str">
        <f>IF((B196)=0,"",IF((B196)&lt;&gt;0,"Kontrollera siffrorna!"))</f>
        <v/>
      </c>
      <c r="D196" s="281">
        <f>ROUNDDOWN(IF(D191&gt;0,D191-D195,-D191+D195),2)</f>
        <v>0</v>
      </c>
      <c r="F196" s="281">
        <f>ROUNDDOWN(IF(F191&gt;0,F191-F195,-F191+F195),2)</f>
        <v>0</v>
      </c>
      <c r="G196" s="336"/>
      <c r="H196" s="281">
        <f>ROUNDDOWN(IF(H191&gt;0,H191-H195,-H191+H195),2)</f>
        <v>0</v>
      </c>
      <c r="I196" s="336"/>
    </row>
    <row r="197" spans="1:9" ht="25.05" customHeight="1" x14ac:dyDescent="0.25">
      <c r="A197" s="379" t="s">
        <v>166</v>
      </c>
      <c r="B197" s="160"/>
      <c r="C197" s="71"/>
      <c r="D197" s="288"/>
      <c r="F197" s="288"/>
      <c r="G197" s="336"/>
      <c r="H197" s="288"/>
      <c r="I197" s="336"/>
    </row>
    <row r="198" spans="1:9" ht="25.05" customHeight="1" x14ac:dyDescent="0.25">
      <c r="A198" s="176" t="s">
        <v>167</v>
      </c>
      <c r="B198" s="82"/>
      <c r="C198" s="71"/>
      <c r="D198" s="279"/>
      <c r="F198" s="279"/>
      <c r="G198" s="336"/>
      <c r="H198" s="279"/>
      <c r="I198" s="336"/>
    </row>
    <row r="199" spans="1:9" ht="29.4" customHeight="1" x14ac:dyDescent="0.25">
      <c r="A199" s="176" t="s">
        <v>168</v>
      </c>
      <c r="B199" s="90">
        <f>'Efterkalkyl 2023'!B198</f>
        <v>0</v>
      </c>
      <c r="C199" s="71"/>
      <c r="D199" s="284">
        <f>'Efterkalkyl 2023'!D198</f>
        <v>0</v>
      </c>
      <c r="F199" s="284">
        <f>'Efterkalkyl 2023'!F198</f>
        <v>0</v>
      </c>
      <c r="G199" s="336"/>
      <c r="H199" s="284">
        <f>'Efterkalkyl 2023'!H198</f>
        <v>0</v>
      </c>
      <c r="I199" s="336"/>
    </row>
    <row r="200" spans="1:9" ht="25.05" customHeight="1" x14ac:dyDescent="0.25">
      <c r="A200" s="108" t="s">
        <v>169</v>
      </c>
      <c r="B200" s="84">
        <f>B198-B199</f>
        <v>0</v>
      </c>
      <c r="C200" s="71"/>
      <c r="D200" s="280">
        <f>D198-D199</f>
        <v>0</v>
      </c>
      <c r="F200" s="280">
        <f>F198-F199</f>
        <v>0</v>
      </c>
      <c r="G200" s="336"/>
      <c r="H200" s="280">
        <f>H198-H199</f>
        <v>0</v>
      </c>
      <c r="I200" s="336"/>
    </row>
    <row r="201" spans="1:9" ht="31.2" customHeight="1" x14ac:dyDescent="0.25">
      <c r="A201" s="177" t="s">
        <v>170</v>
      </c>
      <c r="B201" s="82">
        <f>B98</f>
        <v>0</v>
      </c>
      <c r="C201" s="71"/>
      <c r="D201" s="279">
        <f>D98</f>
        <v>0</v>
      </c>
      <c r="F201" s="279">
        <f>F98</f>
        <v>0</v>
      </c>
      <c r="G201" s="336"/>
      <c r="H201" s="279">
        <f>H98</f>
        <v>0</v>
      </c>
      <c r="I201" s="336"/>
    </row>
    <row r="202" spans="1:9" ht="25.05" customHeight="1" x14ac:dyDescent="0.25">
      <c r="A202" s="177" t="s">
        <v>171</v>
      </c>
      <c r="B202" s="82"/>
      <c r="C202" s="71"/>
      <c r="D202" s="279"/>
      <c r="F202" s="279"/>
      <c r="G202" s="336"/>
      <c r="H202" s="279"/>
      <c r="I202" s="336"/>
    </row>
    <row r="203" spans="1:9" ht="25.05" customHeight="1" x14ac:dyDescent="0.25">
      <c r="A203" s="177" t="s">
        <v>172</v>
      </c>
      <c r="B203" s="90"/>
      <c r="C203" s="71"/>
      <c r="D203" s="284"/>
      <c r="F203" s="284"/>
      <c r="G203" s="336"/>
      <c r="H203" s="284"/>
      <c r="I203" s="336"/>
    </row>
    <row r="204" spans="1:9" ht="25.05" customHeight="1" x14ac:dyDescent="0.25">
      <c r="A204" s="178" t="s">
        <v>151</v>
      </c>
      <c r="B204" s="94">
        <f>SUM(B201:B203)</f>
        <v>0</v>
      </c>
      <c r="C204" s="71"/>
      <c r="D204" s="289">
        <f>SUM(D201:D203)</f>
        <v>0</v>
      </c>
      <c r="F204" s="289">
        <f>SUM(F201:F203)</f>
        <v>0</v>
      </c>
      <c r="G204" s="336"/>
      <c r="H204" s="289">
        <f>SUM(H201:H203)</f>
        <v>0</v>
      </c>
      <c r="I204" s="336"/>
    </row>
    <row r="205" spans="1:9" ht="25.05" customHeight="1" x14ac:dyDescent="0.25">
      <c r="A205" s="110" t="s">
        <v>147</v>
      </c>
      <c r="B205" s="88">
        <f>ROUNDDOWN(IF(B200&gt;0,B200-B204,-B200-B204),2)</f>
        <v>0</v>
      </c>
      <c r="C205" s="92" t="str">
        <f>IF((B205)=0,"",IF((B205)&lt;&gt;0,"Kontrollera siffrorna!"))</f>
        <v/>
      </c>
      <c r="D205" s="283">
        <f>ROUNDDOWN(IF(D200&gt;0,D200-D204,-D200-D204),2)</f>
        <v>0</v>
      </c>
      <c r="F205" s="283">
        <f>ROUNDDOWN(IF(F200&gt;0,F200-F204,-F200-F204),2)</f>
        <v>0</v>
      </c>
      <c r="G205" s="336"/>
      <c r="H205" s="283">
        <f>ROUNDDOWN(IF(H200&gt;0,H200-H204,-H200-H204),2)</f>
        <v>0</v>
      </c>
      <c r="I205" s="336"/>
    </row>
    <row r="206" spans="1:9" ht="25.05" customHeight="1" x14ac:dyDescent="0.25">
      <c r="A206" s="380" t="s">
        <v>173</v>
      </c>
      <c r="B206" s="158"/>
      <c r="C206" s="71"/>
      <c r="D206" s="286"/>
      <c r="E206" s="95"/>
      <c r="F206" s="286"/>
      <c r="G206" s="336"/>
      <c r="H206" s="286"/>
      <c r="I206" s="336"/>
    </row>
    <row r="207" spans="1:9" ht="25.05" customHeight="1" x14ac:dyDescent="0.25">
      <c r="A207" s="175" t="s">
        <v>174</v>
      </c>
      <c r="B207" s="82"/>
      <c r="C207" s="71"/>
      <c r="D207" s="279"/>
      <c r="E207" s="95"/>
      <c r="F207" s="279"/>
      <c r="G207" s="336"/>
      <c r="H207" s="279"/>
      <c r="I207" s="336"/>
    </row>
    <row r="208" spans="1:9" ht="25.05" customHeight="1" x14ac:dyDescent="0.25">
      <c r="A208" s="175" t="s">
        <v>175</v>
      </c>
      <c r="B208" s="90">
        <f>'Efterkalkyl 2023'!B207</f>
        <v>0</v>
      </c>
      <c r="C208" s="71"/>
      <c r="D208" s="284">
        <f>'Efterkalkyl 2023'!D207</f>
        <v>0</v>
      </c>
      <c r="E208" s="95"/>
      <c r="F208" s="284">
        <f>'Efterkalkyl 2023'!F207</f>
        <v>0</v>
      </c>
      <c r="G208" s="336"/>
      <c r="H208" s="284">
        <f>'Efterkalkyl 2023'!H207</f>
        <v>0</v>
      </c>
      <c r="I208" s="336"/>
    </row>
    <row r="209" spans="1:9" ht="25.05" customHeight="1" x14ac:dyDescent="0.25">
      <c r="A209" s="179" t="s">
        <v>176</v>
      </c>
      <c r="B209" s="96">
        <f>B207-B208</f>
        <v>0</v>
      </c>
      <c r="C209" s="71"/>
      <c r="D209" s="290">
        <f>D207-D208</f>
        <v>0</v>
      </c>
      <c r="E209" s="95"/>
      <c r="F209" s="290">
        <f>F207-F208</f>
        <v>0</v>
      </c>
      <c r="G209" s="336"/>
      <c r="H209" s="290">
        <f>H207-H208</f>
        <v>0</v>
      </c>
      <c r="I209" s="336"/>
    </row>
    <row r="210" spans="1:9" ht="25.05" customHeight="1" x14ac:dyDescent="0.25">
      <c r="A210" s="175" t="s">
        <v>177</v>
      </c>
      <c r="B210" s="90"/>
      <c r="C210" s="71"/>
      <c r="D210" s="284"/>
      <c r="E210" s="95"/>
      <c r="F210" s="284"/>
      <c r="G210" s="336"/>
      <c r="H210" s="284"/>
      <c r="I210" s="336"/>
    </row>
    <row r="211" spans="1:9" ht="25.05" customHeight="1" x14ac:dyDescent="0.25">
      <c r="A211" s="175" t="s">
        <v>147</v>
      </c>
      <c r="B211" s="97">
        <f>ROUNDDOWN(IF(B209&gt;0,B209-B210,-B209-B210),2)</f>
        <v>0</v>
      </c>
      <c r="C211" s="71"/>
      <c r="D211" s="287">
        <f>ROUNDDOWN(IF(D209&gt;0,D209-D210,-D209-D210),2)</f>
        <v>0</v>
      </c>
      <c r="E211" s="95"/>
      <c r="F211" s="287">
        <f>ROUNDDOWN(IF(F209&gt;0,F209-F210,-F209-F210),2)</f>
        <v>0</v>
      </c>
      <c r="G211" s="336"/>
      <c r="H211" s="287">
        <f>ROUNDDOWN(IF(H209&gt;0,H209-H210,-H209-H210),2)</f>
        <v>0</v>
      </c>
      <c r="I211" s="336"/>
    </row>
    <row r="212" spans="1:9" ht="25.05" customHeight="1" x14ac:dyDescent="0.25">
      <c r="A212" s="380" t="s">
        <v>178</v>
      </c>
      <c r="B212" s="158"/>
      <c r="C212" s="71"/>
      <c r="E212" s="95"/>
      <c r="F212" s="40"/>
      <c r="G212" s="336"/>
      <c r="H212" s="336"/>
      <c r="I212" s="336"/>
    </row>
    <row r="213" spans="1:9" ht="31.2" customHeight="1" x14ac:dyDescent="0.25">
      <c r="A213" s="180" t="s">
        <v>179</v>
      </c>
      <c r="B213" s="98">
        <f>B61+B78+B93+B96+B121+B131+B137</f>
        <v>0</v>
      </c>
      <c r="C213" s="71"/>
      <c r="E213" s="95"/>
      <c r="F213" s="40"/>
      <c r="G213" s="336"/>
      <c r="H213" s="336"/>
      <c r="I213" s="336"/>
    </row>
    <row r="214" spans="1:9" ht="31.2" customHeight="1" x14ac:dyDescent="0.25">
      <c r="A214" s="180" t="s">
        <v>180</v>
      </c>
      <c r="B214" s="99">
        <f>B157</f>
        <v>0</v>
      </c>
      <c r="C214" s="71"/>
      <c r="E214" s="95"/>
      <c r="F214" s="40"/>
      <c r="G214" s="336"/>
      <c r="H214" s="336"/>
      <c r="I214" s="336"/>
    </row>
    <row r="215" spans="1:9" ht="31.2" customHeight="1" x14ac:dyDescent="0.25">
      <c r="A215" s="181" t="s">
        <v>147</v>
      </c>
      <c r="B215" s="93">
        <f>ROUNDDOWN(B213-B214,2)</f>
        <v>0</v>
      </c>
      <c r="C215" s="92" t="str">
        <f>IF((B215)=0,"",IF((B215)&lt;&gt;0,"Kontrollera siffrorna!"))</f>
        <v/>
      </c>
      <c r="E215" s="95"/>
      <c r="F215" s="40"/>
      <c r="G215" s="336"/>
      <c r="H215" s="336"/>
      <c r="I215" s="336"/>
    </row>
    <row r="216" spans="1:9" ht="44.4" customHeight="1" x14ac:dyDescent="0.25">
      <c r="A216" s="54" t="s">
        <v>181</v>
      </c>
      <c r="E216" s="95"/>
      <c r="F216" s="40"/>
      <c r="G216" s="336"/>
      <c r="H216" s="336"/>
      <c r="I216" s="336"/>
    </row>
    <row r="217" spans="1:9" ht="85.8" customHeight="1" x14ac:dyDescent="0.25">
      <c r="A217" s="100"/>
      <c r="B217"/>
      <c r="C217" s="101"/>
      <c r="E217" s="95"/>
      <c r="F217" s="40"/>
      <c r="G217" s="336"/>
      <c r="H217" s="336"/>
      <c r="I217" s="336"/>
    </row>
    <row r="218" spans="1:9" ht="23.4" customHeight="1" x14ac:dyDescent="0.25">
      <c r="A218" s="243" t="s">
        <v>182</v>
      </c>
      <c r="E218" s="95"/>
      <c r="F218" s="40"/>
      <c r="G218" s="336"/>
      <c r="H218" s="336"/>
      <c r="I218" s="336"/>
    </row>
    <row r="219" spans="1:9" ht="54.6" customHeight="1" x14ac:dyDescent="0.25">
      <c r="A219" s="382" t="s">
        <v>183</v>
      </c>
      <c r="B219"/>
      <c r="C219" s="102"/>
      <c r="D219" s="71"/>
      <c r="E219" s="71"/>
      <c r="F219" s="40"/>
      <c r="G219" s="336"/>
      <c r="H219" s="336"/>
      <c r="I219" s="336"/>
    </row>
    <row r="220" spans="1:9" ht="43.2" customHeight="1" x14ac:dyDescent="0.25">
      <c r="A220" s="383" t="s">
        <v>184</v>
      </c>
      <c r="B220"/>
      <c r="C220" s="71"/>
      <c r="E220" s="95"/>
      <c r="F220" s="40"/>
      <c r="G220" s="317"/>
      <c r="H220" s="317"/>
      <c r="I220" s="317"/>
    </row>
    <row r="221" spans="1:9" ht="27.6" x14ac:dyDescent="0.25">
      <c r="A221" s="243" t="s">
        <v>185</v>
      </c>
      <c r="F221" s="40"/>
      <c r="G221" s="317"/>
      <c r="H221" s="317"/>
      <c r="I221" s="317"/>
    </row>
    <row r="222" spans="1:9" x14ac:dyDescent="0.25">
      <c r="F222" s="40"/>
      <c r="G222" s="291"/>
      <c r="H222" s="291"/>
      <c r="I222" s="291"/>
    </row>
    <row r="223" spans="1:9" x14ac:dyDescent="0.25">
      <c r="F223" s="40"/>
      <c r="G223" s="291"/>
      <c r="H223" s="291"/>
      <c r="I223" s="291"/>
    </row>
    <row r="224" spans="1:9" x14ac:dyDescent="0.25">
      <c r="F224" s="40"/>
      <c r="G224" s="291"/>
      <c r="H224" s="291"/>
      <c r="I224" s="291"/>
    </row>
  </sheetData>
  <sheetProtection algorithmName="SHA-512" hashValue="dKJz+LHT1+D61s0iktI6naG/8+ygktSn4kouRNvjvaTt4drZWfIvjxGJOTCg3mPBvrx7HF6rRU+xWEsUxd/RmA==" saltValue="hBj2bsjwqDnMwOsapSkyyA==" spinCount="100000" sheet="1" objects="1" scenarios="1"/>
  <conditionalFormatting sqref="B3">
    <cfRule type="expression" dxfId="11" priority="4">
      <formula>B3=#REF!</formula>
    </cfRule>
  </conditionalFormatting>
  <conditionalFormatting sqref="D3">
    <cfRule type="expression" dxfId="10" priority="3">
      <formula>D3=#REF!</formula>
    </cfRule>
  </conditionalFormatting>
  <conditionalFormatting sqref="F3">
    <cfRule type="expression" dxfId="9" priority="2">
      <formula>F3=#REF!</formula>
    </cfRule>
  </conditionalFormatting>
  <conditionalFormatting sqref="H3">
    <cfRule type="expression" dxfId="8" priority="1">
      <formula>H3=#REF!</formula>
    </cfRule>
  </conditionalFormatting>
  <dataValidations count="33">
    <dataValidation allowBlank="1" showInputMessage="1" showErrorMessage="1" promptTitle="Vuokravakuudet" prompt="Esitetään pelkästään lainat. Jos vuokravakuudet on kirjattu pitkäaikaisiin velkoihin, esitetään ne muissa rahoitukseen vaikuttavissa tapahtumissa. " sqref="D185 F185 H185" xr:uid="{D7B3407A-6DCC-452F-83F2-C0080F64B29E}"/>
    <dataValidation allowBlank="1" showInputMessage="1" showErrorMessage="1" promptTitle="Ohje ruutujen vapauttamiseen" prompt="Ruudut ovat kiinnitetty B4-ruudusta, jotta otsikot näkyvät siirryttäessä laskelmalla alaspäin ja sivusuunnassa. Ruudut voi vapauttaa B4-ruudusta seuraavasti: Näytä&gt; Kiinnitä ruudut &gt; Vapauta ruudut." sqref="B4" xr:uid="{95F6BA75-D778-4F33-ACEF-C7CF7789B389}"/>
    <dataValidation allowBlank="1" showErrorMessage="1" promptTitle="Vuokravakuuksien esittäminen" prompt="Vuokravakuudet esitetään  lyhyt.aik.veloissa, jos kirjanpidossa kirjattu lyhytaikaisiin. Jos kirjanpidossa kirjattu pitkäaikaisiin, vakuudet esitetään muissa  rahoitukseen vaikuttavissa tapahtumissa. " sqref="B155" xr:uid="{8E5047D7-FFED-4B19-921E-E68A87AD0EE4}"/>
    <dataValidation allowBlank="1" showInputMessage="1" showErrorMessage="1" prompt="Täytä huoneistoala- ja tilikauden pituus -solu. " sqref="E64 E82" xr:uid="{CC99D7B9-1B36-49A8-B2C8-262D12E151A8}"/>
    <dataValidation allowBlank="1" showErrorMessage="1" sqref="H96" xr:uid="{C24E9BBD-E146-428B-AA39-320E4CBF571B}"/>
    <dataValidation allowBlank="1" showInputMessage="1" showErrorMessage="1" promptTitle="Obligatorisk information" prompt="Den finansiella ställningen i balansräkningen för föregående räkenskapsperiod skall tas upp i kalkylen. Summorna tas från föregående räkenskapsperiods bokslut eller efterkalkylen, om en sådan har gjorts upp utifrån hyrorna för 2016." sqref="B154" xr:uid="{742EC69A-F8ED-4500-B79C-4688D150C9C4}"/>
    <dataValidation allowBlank="1" showInputMessage="1" showErrorMessage="1" prompt="Fyll i enhetens räkenskapsperiod från startdatumet till slutdatumet i den här rutan. T.ex. 1.1-31.12.2023." sqref="A9" xr:uid="{A701D1A2-8F46-45D8-A1FD-D892E5BA0412}"/>
    <dataValidation operator="notBetween" showInputMessage="1" showErrorMessage="1" sqref="A11" xr:uid="{5A0D8FAB-D941-45D4-BDD7-DF49E38940F9}"/>
    <dataValidation allowBlank="1" showInputMessage="1" showErrorMessage="1" promptTitle="Övriga hyresintäkter" prompt="Kom ihåg att dra av hyresintäkter som hänför sig till övriga kostnader (t.ex. som samlats in som avsättningar), om de inte har specificerats i bokföringen." sqref="B18 D18 F18 H18" xr:uid="{5E593191-F688-412E-BBBB-211C25EAE3F2}"/>
    <dataValidation allowBlank="1" showInputMessage="1" showErrorMessage="1" promptTitle="Obs." prompt="Obs! Nyttjandegraden fås automatiskt med formel = realiserade hyror / budgeterade hyror. _x000a__x000a_Kalkylen skyddas med lösenordet ”ara”." sqref="B16" xr:uid="{30A835F7-B662-40E9-86FB-E1C0874D3739}"/>
    <dataValidation allowBlank="1" showInputMessage="1" showErrorMessage="1" promptTitle="Bokföring av kostnader" prompt="Kostnaderna matas in med plustecken." sqref="B27 D27 F27 H27" xr:uid="{EB2BF897-8624-4CCB-A132-1E05C975A323}"/>
    <dataValidation allowBlank="1" showInputMessage="1" showErrorMessage="1" promptTitle="Korrigeringar och aktiveringar" prompt="Korrigeringarna presenteras som ett nettobelopp med plustecken. Om kostnaderna har aktiverats i balansräkningen, anges de aktiverade kostnaderna med ett + under kostnaden. " sqref="B40 B87 D87 F87 H87 D40 F40 H40" xr:uid="{32958B24-7BFF-41DD-8881-A9A6A900ECD0}"/>
    <dataValidation allowBlank="1" showInputMessage="1" showErrorMessage="1" promptTitle="Aktiveringar" prompt="Om kostnaderna har aktiverats i balansräkningen, anges de aktiverade kostnaderna med ett +. (Reparationskostnader + aktiverade kostnader = penningmedel som använts för reparationer.) Försäljningarna visas med minustecken." sqref="B41 B88 D88 F88 H88 D41 F41 H41" xr:uid="{A36E7583-A0CE-43A2-8842-958CA9F0238F}"/>
    <dataValidation allowBlank="1" showInputMessage="1" showErrorMessage="1" promptTitle="Hyresutjämning" prompt="Om kostnaderna utjämnas, presenteras ingen utjämning av hyran i beräkningen på samfunds- och utjämningsgruppsnivå, eftersom kostnaderna har fördelats på alla objekt." sqref="B45 B58 B75 B90 D45 F45 H45 D58 F58 H58 D75 F75 H75 D90 F90 H90" xr:uid="{21BA93FF-B8AB-4E69-96B4-C77A79D7DC9D}"/>
    <dataValidation allowBlank="1" showInputMessage="1" showErrorMessage="1" promptTitle="Amorteringar" prompt="Ange endast amorteringar på objekt som omfattas av självkostnadshyran." sqref="B52 B69 D52 F52 H52 D69 F69 H69" xr:uid="{4F9C7C02-B48D-4E39-8CC9-0EE2F02386E1}"/>
    <dataValidation allowBlank="1" showInputMessage="1" showErrorMessage="1" promptTitle="Intäkter från avsättningar" prompt="Som intäkter av avsättningar redovisas den verkliga summa som har ackumulerats för avsättningar i hyror. _x000a__x000a_Hyror som samlas in för avsättningar ska också presenteras i hyresbestämningskalkylen._x000a_" sqref="B82 D82 F82 H82" xr:uid="{0B212425-7114-41CF-8D4B-575AF19E6A6E}"/>
    <dataValidation allowBlank="1" showInputMessage="1" showErrorMessage="1" promptTitle="Anvisning" prompt="Från efterkalkylen för föregående räkenskapsperiod ”finansiell återstod för investeringar i självkostnadsuthyrning i slutet av räkenskapsperioden”. _x000a__x000a_" sqref="B96" xr:uid="{3EE9CB4A-C0E9-41BE-9E6A-90C39B83F799}"/>
    <dataValidation allowBlank="1" showErrorMessage="1" prompt="_x000a__x000a_" sqref="D96 F96" xr:uid="{65B06C1B-6ECD-4FD2-AEED-7BA6A4A55F37}"/>
    <dataValidation allowBlank="1" showInputMessage="1" showErrorMessage="1" promptTitle="Erhållna bidrag" prompt="I summan ingår erhållna understöd för investeringar." sqref="B97 D97 F97 H97" xr:uid="{C47ADFEE-126A-4D7C-9982-ED0A53DA6C98}"/>
    <dataValidation allowBlank="1" showInputMessage="1" showErrorMessage="1" promptTitle="Hyresgarantier" prompt="Hyresgarantierna upptas bland kortfristiga skulder i den finansiella ställningen i balansräkningen, om de har bokförts bland kortfristiga skulder. Om de har bokförts som långfristiga skulder, presenteras de i andra händelser som påverkar finansieringen." sqref="B150" xr:uid="{1C4AD050-41B2-4DC3-9FA9-7019669E6C32}"/>
    <dataValidation allowBlank="1" showInputMessage="1" showErrorMessage="1" promptTitle="Hyresgarantier" prompt="Hyresgarantierna upptas bland kortfristiga skulder i den finansiella ställningen i balansräkningen, om de har bokförts bland kortfristiga skulder. Om de har bokförts som långfristiga skulder, presenteras de i andra händelser som påverkar finansieringen. " sqref="B185" xr:uid="{D7ACEC1C-4B7C-40C7-883A-A1C485F15A45}"/>
    <dataValidation allowBlank="1" showInputMessage="1" showErrorMessage="1" promptTitle="Anvisning" prompt="Siffrorna tas direkt från resultaträkning. Observera att även finansieringskostnader ska läggas till i kostnaderna." sqref="D161 F161 H161" xr:uid="{3F90A450-F51C-4492-B56B-8AE45511EBA5}"/>
    <dataValidation allowBlank="1" showInputMessage="1" showErrorMessage="1" promptTitle="Anvisning" prompt="Siffrorna matas in direkt från resultaträkning. Observera att även finansiella intäkter ska läggas till intäkterna." sqref="D160 F160 H160" xr:uid="{47C0FF5F-3039-4EBD-923E-EB794581A444}"/>
    <dataValidation allowBlank="1" showInputMessage="1" showErrorMessage="1" promptTitle="Anvisning" prompt="Siffrorna matas in direkt från bokslutet. Observera att även finansiella intäkter ska läggas till intäkterna." sqref="B160" xr:uid="{B97DDF3A-EBA1-4A6C-A47D-DCD08CD398C7}"/>
    <dataValidation allowBlank="1" showInputMessage="1" showErrorMessage="1" promptTitle="Anvisning" prompt="Siffrorna tas direkt från bokslutet. Observera att även finansieringskostnader ska läggas till i kostnaderna." sqref="B161" xr:uid="{4F3668FA-EC49-40AB-A942-3705B197C9DE}"/>
    <dataValidation allowBlank="1" showErrorMessage="1" promptTitle="Laskukaava" prompt="Muuta laskukaava sen mukaan, onko taseeseen aktivoidut esitetty +merkkisenä vai -merkkisenä. Tässä kaavassa taseeseen aktivoidut on hoito- ja rahoituskuluissa sekä varautumisissa esitetty +merkkisenä. " sqref="F179 B179 D179 H179" xr:uid="{45F1D385-506D-4066-89C9-F71F3BB480B0}"/>
    <dataValidation allowBlank="1" showInputMessage="1" showErrorMessage="1" promptTitle="Kontroll" prompt="Kontrollera vid behov formeln. _x000a__x000a_Skyddet kan öppnas med lösenordet ”ara”._x000a_" sqref="B183 D183 F183 H183 B196 D196 F196 H196" xr:uid="{825D9BF4-953F-4AE2-8A12-1DF1D65045D8}"/>
    <dataValidation allowBlank="1" showInputMessage="1" showErrorMessage="1" promptTitle="Förändringar i eget kapital " prompt="kan vara t.ex. förändringar i aktiekapitalet, förändringar i olika fonder osv. Kontrollera också att dividend inte har dragits av direkt från föregående räkenskapsperiod och räkenskapsperiodens resultat. Även dividenden ska beaktas i kalkylen." sqref="B198" xr:uid="{94D0395C-8ADB-4554-9A1B-8EC3A6F14A7C}"/>
    <dataValidation allowBlank="1" showInputMessage="1" showErrorMessage="1" promptTitle="Anvisning" prompt="Kontrollera också att förändringen syns i efterkalkylen som en annan händelse som påverkar finansieringen. Lägg vid behov till formlerna i kontrollkalkylen." sqref="B201:B203 D201:D203 F201:F203 H201:H203" xr:uid="{0637FD6D-839E-466C-8EDF-29143FD4AACE}"/>
    <dataValidation allowBlank="1" showInputMessage="1" showErrorMessage="1" promptTitle="Anvisning" prompt="Här kan man kontrollera t.ex. hyresgarantier, om de i bokföringen har bokförts som långfristiga skulder och vid efterkalkyl av andra händelser som påverkar finansieringen.  " sqref="B207 D207 F207 H207" xr:uid="{12041589-B84F-45B8-AA87-925D76BABFB7}"/>
    <dataValidation allowBlank="1" showInputMessage="1" showErrorMessage="1" prompt="Fyll i cellerna för lägenhetsyta och räkenskapsperiodens längd." sqref="C14:C15 E14:E15 G14:G15 I14:I15 C18 E18 G18 I18" xr:uid="{9B3C0BA2-F920-4D1E-8B96-526C9671A498}"/>
    <dataValidation allowBlank="1" showInputMessage="1" showErrorMessage="1" prompt="Uppgifterna om utjämningsgruppen fylls i endast om samfundet använder utjämning. Kolumnen kan tas bort om den inte behövs." sqref="D2" xr:uid="{1F70202B-7E32-4E79-A708-8759B68BD0BB}"/>
    <dataValidation allowBlank="1" showInputMessage="1" showErrorMessage="1" promptTitle="Obligatorisk information" prompt="Följande års över-/underskatt, skötsel- och (finansiella) kostnader." sqref="B61 D61 F61 H61" xr:uid="{1EB582F0-ADAC-4C53-A6E2-016E4B74DD40}"/>
  </dataValidations>
  <pageMargins left="0.70866141732283472" right="0.70866141732283472" top="0.74803149606299213" bottom="0.74803149606299213" header="0.31496062992125984" footer="0.31496062992125984"/>
  <pageSetup paperSize="9" scale="77" orientation="landscape" r:id="rId1"/>
  <headerFooter>
    <oddHeader>&amp;C&amp;D</oddHeader>
    <oddFooter>&amp;C&amp;P</oddFooter>
  </headerFooter>
  <rowBreaks count="1" manualBreakCount="1">
    <brk id="157" max="16383" man="1"/>
  </rowBreaks>
  <colBreaks count="2" manualBreakCount="2">
    <brk id="5" max="1048575" man="1"/>
    <brk id="9"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1870C-5EAA-4640-AC70-D617A7CEB62A}">
  <dimension ref="A1:J224"/>
  <sheetViews>
    <sheetView showGridLines="0" zoomScale="80" zoomScaleNormal="80" workbookViewId="0"/>
  </sheetViews>
  <sheetFormatPr defaultColWidth="8.7265625" defaultRowHeight="13.8" x14ac:dyDescent="0.25"/>
  <cols>
    <col min="1" max="1" width="55.6328125" style="54" customWidth="1"/>
    <col min="2" max="2" width="28.6328125" style="40" customWidth="1"/>
    <col min="3" max="3" width="9.453125" style="40" customWidth="1"/>
    <col min="4" max="4" width="28.6328125" style="81" customWidth="1"/>
    <col min="5" max="5" width="9.453125" style="39" customWidth="1"/>
    <col min="6" max="6" width="32.36328125" style="1" customWidth="1"/>
    <col min="7" max="7" width="8.7265625" style="5"/>
    <col min="8" max="8" width="32.36328125" style="5" customWidth="1"/>
    <col min="9" max="9" width="8.7265625" style="5"/>
    <col min="10" max="10" width="47.6328125" style="274" customWidth="1"/>
    <col min="11" max="16384" width="8.7265625" style="5"/>
  </cols>
  <sheetData>
    <row r="1" spans="1:10" s="4" customFormat="1" ht="98.4" customHeight="1" thickBot="1" x14ac:dyDescent="0.3">
      <c r="A1" s="154" t="s">
        <v>0</v>
      </c>
      <c r="B1" s="24"/>
      <c r="C1" s="25"/>
      <c r="D1" s="26"/>
      <c r="E1" s="27"/>
      <c r="F1" s="3"/>
      <c r="J1" s="389" t="s">
        <v>417</v>
      </c>
    </row>
    <row r="2" spans="1:10" s="190" customFormat="1" ht="65.400000000000006" customHeight="1" thickBot="1" x14ac:dyDescent="0.35">
      <c r="A2" s="200" t="s">
        <v>1</v>
      </c>
      <c r="B2" s="203" t="s">
        <v>2</v>
      </c>
      <c r="C2" s="204"/>
      <c r="D2" s="329" t="s">
        <v>3</v>
      </c>
      <c r="E2" s="205"/>
      <c r="F2" s="206" t="s">
        <v>4</v>
      </c>
      <c r="G2" s="205"/>
      <c r="H2" s="206" t="s">
        <v>4</v>
      </c>
      <c r="I2" s="205"/>
      <c r="J2" s="273"/>
    </row>
    <row r="3" spans="1:10" s="199" customFormat="1" ht="53.4" customHeight="1" thickTop="1" thickBot="1" x14ac:dyDescent="0.3">
      <c r="A3" s="28"/>
      <c r="B3" s="316" t="str">
        <f>IF('Efterkalkyl 2024'!B3="","",'Efterkalkyl 2024'!B3)</f>
        <v/>
      </c>
      <c r="C3" s="270"/>
      <c r="D3" s="316" t="str">
        <f>IF('Efterkalkyl 2024'!D3="","",'Efterkalkyl 2024'!D3)</f>
        <v/>
      </c>
      <c r="E3" s="270"/>
      <c r="F3" s="316" t="str">
        <f>IF('Efterkalkyl 2024'!F3="","",'Efterkalkyl 2024'!F3)</f>
        <v/>
      </c>
      <c r="G3" s="270"/>
      <c r="H3" s="316" t="str">
        <f>IF('Efterkalkyl 2024'!H3="","",'Efterkalkyl 2024'!H3)</f>
        <v/>
      </c>
      <c r="I3" s="270"/>
      <c r="J3" s="273"/>
    </row>
    <row r="4" spans="1:10" s="190" customFormat="1" ht="31.2" customHeight="1" thickTop="1" x14ac:dyDescent="0.25">
      <c r="A4" s="201" t="s">
        <v>5</v>
      </c>
      <c r="B4" s="221" t="s">
        <v>6</v>
      </c>
      <c r="C4" s="222"/>
      <c r="D4" s="223" t="s">
        <v>6</v>
      </c>
      <c r="E4" s="224"/>
      <c r="F4" s="225" t="s">
        <v>6</v>
      </c>
      <c r="G4" s="224"/>
      <c r="H4" s="225" t="s">
        <v>6</v>
      </c>
      <c r="I4" s="224"/>
      <c r="J4" s="273"/>
    </row>
    <row r="5" spans="1:10" s="190" customFormat="1" ht="33" customHeight="1" x14ac:dyDescent="0.25">
      <c r="A5" s="28"/>
      <c r="B5" s="207" t="s">
        <v>7</v>
      </c>
      <c r="C5" s="208"/>
      <c r="D5" s="213" t="s">
        <v>7</v>
      </c>
      <c r="E5" s="214"/>
      <c r="F5" s="219" t="s">
        <v>8</v>
      </c>
      <c r="G5" s="214"/>
      <c r="H5" s="219" t="s">
        <v>8</v>
      </c>
      <c r="I5" s="214"/>
      <c r="J5" s="273"/>
    </row>
    <row r="6" spans="1:10" s="190" customFormat="1" ht="32.549999999999997" customHeight="1" x14ac:dyDescent="0.25">
      <c r="A6" s="201" t="s">
        <v>9</v>
      </c>
      <c r="B6" s="21"/>
      <c r="C6" s="209"/>
      <c r="D6" s="191"/>
      <c r="E6" s="215"/>
      <c r="F6" s="8"/>
      <c r="G6" s="215"/>
      <c r="H6" s="8"/>
      <c r="I6" s="215"/>
      <c r="J6" s="273"/>
    </row>
    <row r="7" spans="1:10" s="190" customFormat="1" ht="31.95" customHeight="1" thickBot="1" x14ac:dyDescent="0.3">
      <c r="A7" s="29"/>
      <c r="B7" s="212" t="s">
        <v>10</v>
      </c>
      <c r="C7" s="210"/>
      <c r="D7" s="218" t="s">
        <v>10</v>
      </c>
      <c r="E7" s="216"/>
      <c r="F7" s="220" t="s">
        <v>10</v>
      </c>
      <c r="G7" s="216"/>
      <c r="H7" s="220" t="s">
        <v>10</v>
      </c>
      <c r="I7" s="216"/>
      <c r="J7" s="273"/>
    </row>
    <row r="8" spans="1:10" s="190" customFormat="1" ht="32.549999999999997" customHeight="1" thickBot="1" x14ac:dyDescent="0.3">
      <c r="A8" s="201" t="s">
        <v>11</v>
      </c>
      <c r="B8" s="22"/>
      <c r="C8" s="211"/>
      <c r="D8" s="19"/>
      <c r="E8" s="217"/>
      <c r="F8" s="192"/>
      <c r="G8" s="217"/>
      <c r="H8" s="192"/>
      <c r="I8" s="217"/>
      <c r="J8" s="273"/>
    </row>
    <row r="9" spans="1:10" s="190" customFormat="1" ht="31.5" customHeight="1" x14ac:dyDescent="0.25">
      <c r="A9" s="30"/>
      <c r="B9" s="167" t="s">
        <v>12</v>
      </c>
      <c r="C9" s="31"/>
      <c r="D9" s="168" t="s">
        <v>12</v>
      </c>
      <c r="E9" s="32"/>
      <c r="F9" s="193" t="s">
        <v>12</v>
      </c>
      <c r="G9" s="32"/>
      <c r="H9" s="193" t="s">
        <v>12</v>
      </c>
      <c r="I9" s="32"/>
      <c r="J9" s="273"/>
    </row>
    <row r="10" spans="1:10" s="190" customFormat="1" ht="33" customHeight="1" thickBot="1" x14ac:dyDescent="0.3">
      <c r="A10" s="202" t="s">
        <v>13</v>
      </c>
      <c r="B10" s="33" t="s">
        <v>7</v>
      </c>
      <c r="C10" s="194"/>
      <c r="D10" s="34" t="s">
        <v>7</v>
      </c>
      <c r="E10" s="195"/>
      <c r="F10" s="34" t="s">
        <v>7</v>
      </c>
      <c r="G10" s="195"/>
      <c r="H10" s="34" t="s">
        <v>7</v>
      </c>
      <c r="I10" s="195"/>
      <c r="J10" s="273"/>
    </row>
    <row r="11" spans="1:10" s="190" customFormat="1" ht="32.549999999999997" customHeight="1" thickBot="1" x14ac:dyDescent="0.3">
      <c r="A11" s="35"/>
      <c r="B11" s="23"/>
      <c r="C11" s="36"/>
      <c r="D11" s="20"/>
      <c r="E11" s="37"/>
      <c r="F11" s="196"/>
      <c r="G11" s="37"/>
      <c r="H11" s="196"/>
      <c r="I11" s="37"/>
      <c r="J11" s="273"/>
    </row>
    <row r="12" spans="1:10" s="6" customFormat="1" ht="85.8" customHeight="1" x14ac:dyDescent="0.25">
      <c r="A12" s="355" t="s">
        <v>14</v>
      </c>
      <c r="B12"/>
      <c r="C12" s="38"/>
      <c r="D12" s="38"/>
      <c r="E12" s="39"/>
      <c r="F12" s="2"/>
      <c r="J12" s="271"/>
    </row>
    <row r="13" spans="1:10" s="6" customFormat="1" ht="80.400000000000006" customHeight="1" thickBot="1" x14ac:dyDescent="0.35">
      <c r="A13" s="170" t="s">
        <v>15</v>
      </c>
      <c r="B13" s="198" t="str">
        <f>IF(B3="","",(B3))</f>
        <v/>
      </c>
      <c r="C13" s="169" t="s">
        <v>16</v>
      </c>
      <c r="D13" s="198" t="str">
        <f>IF(D3="","",(D3))</f>
        <v/>
      </c>
      <c r="E13" s="169" t="s">
        <v>16</v>
      </c>
      <c r="F13" s="198" t="str">
        <f>IF(F3="","",(F3))</f>
        <v/>
      </c>
      <c r="G13" s="169" t="s">
        <v>16</v>
      </c>
      <c r="H13" s="198" t="str">
        <f>IF(H3="","",(H3))</f>
        <v/>
      </c>
      <c r="I13" s="169" t="s">
        <v>16</v>
      </c>
      <c r="J13" s="271"/>
    </row>
    <row r="14" spans="1:10" s="9" customFormat="1" ht="33" customHeight="1" thickTop="1" x14ac:dyDescent="0.25">
      <c r="A14" s="115" t="s">
        <v>17</v>
      </c>
      <c r="B14" s="51"/>
      <c r="C14" s="42" t="str">
        <f>IF(B14="","",IF(B14=0,"",(B14/B$6/$A$11)))</f>
        <v/>
      </c>
      <c r="D14" s="51"/>
      <c r="E14" s="42" t="str">
        <f>IF(D14="","",IF(D14=0,"",(D14/D$6/$A$11)))</f>
        <v/>
      </c>
      <c r="F14" s="51"/>
      <c r="G14" s="42" t="str">
        <f>IF(F14="","",IF(F14=0,"",(F14/F$6/$A$11)))</f>
        <v/>
      </c>
      <c r="H14" s="51"/>
      <c r="I14" s="42" t="str">
        <f>IF(H14="","",IF(H14=0,"",(H14/H$6/$A$11)))</f>
        <v/>
      </c>
      <c r="J14" s="274"/>
    </row>
    <row r="15" spans="1:10" s="9" customFormat="1" ht="38.4" customHeight="1" x14ac:dyDescent="0.25">
      <c r="A15" s="346" t="s">
        <v>18</v>
      </c>
      <c r="B15" s="43">
        <f>B18+B19+B64+B82</f>
        <v>0</v>
      </c>
      <c r="C15" s="42" t="str">
        <f>IF(B15="","",IF(B15=0,"",(B15/B$6/$A$11)))</f>
        <v/>
      </c>
      <c r="D15" s="43">
        <f>D18+D19+D64+D82</f>
        <v>0</v>
      </c>
      <c r="E15" s="42" t="str">
        <f>IF(D15="","",IF(D15=0,"",(D15/D$6/$A$11)))</f>
        <v/>
      </c>
      <c r="F15" s="43">
        <f>F18+F19+F64+F82</f>
        <v>0</v>
      </c>
      <c r="G15" s="42" t="str">
        <f>IF(F15="","",IF(F15=0,"",(F15/F$6/$A$11)))</f>
        <v/>
      </c>
      <c r="H15" s="43">
        <f>H18+H19+H64+H82</f>
        <v>0</v>
      </c>
      <c r="I15" s="42" t="str">
        <f>IF(H15="","",IF(H15=0,"",(H15/H$6/$A$11)))</f>
        <v/>
      </c>
      <c r="J15" s="274"/>
    </row>
    <row r="16" spans="1:10" s="9" customFormat="1" ht="25.05" customHeight="1" x14ac:dyDescent="0.25">
      <c r="A16" s="347" t="s">
        <v>19</v>
      </c>
      <c r="B16" s="45" t="e">
        <f>B15/B14</f>
        <v>#DIV/0!</v>
      </c>
      <c r="C16" s="46"/>
      <c r="D16" s="45" t="e">
        <f>D15/D14</f>
        <v>#DIV/0!</v>
      </c>
      <c r="E16" s="46"/>
      <c r="F16" s="45" t="e">
        <f>F15/F14</f>
        <v>#DIV/0!</v>
      </c>
      <c r="G16" s="46"/>
      <c r="H16" s="45" t="e">
        <f>H15/H14</f>
        <v>#DIV/0!</v>
      </c>
      <c r="I16" s="46"/>
      <c r="J16" s="274"/>
    </row>
    <row r="17" spans="1:10" s="9" customFormat="1" ht="45.6" customHeight="1" thickBot="1" x14ac:dyDescent="0.35">
      <c r="A17" s="119" t="s">
        <v>20</v>
      </c>
      <c r="B17" s="47"/>
      <c r="C17" s="47"/>
      <c r="D17" s="47"/>
      <c r="E17" s="47"/>
      <c r="F17" s="47"/>
      <c r="G17" s="47"/>
      <c r="H17" s="47"/>
      <c r="I17" s="47"/>
      <c r="J17" s="275"/>
    </row>
    <row r="18" spans="1:10" s="9" customFormat="1" ht="25.05" customHeight="1" thickTop="1" x14ac:dyDescent="0.25">
      <c r="A18" s="235" t="s">
        <v>21</v>
      </c>
      <c r="B18" s="48"/>
      <c r="C18" s="42" t="str">
        <f>IF(B18="","",IF(B18=0,"",(B18/B$6/$A$11)))</f>
        <v/>
      </c>
      <c r="D18" s="48"/>
      <c r="E18" s="42" t="str">
        <f>IF(D18="","",IF(D18=0,"",(D18/D$6/$A$11)))</f>
        <v/>
      </c>
      <c r="F18" s="48"/>
      <c r="G18" s="42" t="str">
        <f>IF(F18="","",IF(F18=0,"",(F18/F$6/$A$11)))</f>
        <v/>
      </c>
      <c r="H18" s="48"/>
      <c r="I18" s="42" t="str">
        <f>IF(H18="","",IF(H18=0,"",(H18/H$6/$A$11)))</f>
        <v/>
      </c>
      <c r="J18" s="274"/>
    </row>
    <row r="19" spans="1:10" s="9" customFormat="1" ht="25.05" customHeight="1" x14ac:dyDescent="0.25">
      <c r="A19" s="173" t="s">
        <v>22</v>
      </c>
      <c r="B19" s="51"/>
      <c r="C19" s="52" t="str">
        <f>IF(B19="","",IF(B19=0,"",(B19/B$6/$A$11)))</f>
        <v/>
      </c>
      <c r="D19" s="51"/>
      <c r="E19" s="52" t="str">
        <f>IF(D19="","",IF(D19=0,"",(D19/D$6/$A$11)))</f>
        <v/>
      </c>
      <c r="F19" s="51"/>
      <c r="G19" s="52" t="str">
        <f>IF(F19="","",IF(F19=0,"",(F19/F$6/$A$11)))</f>
        <v/>
      </c>
      <c r="H19" s="51"/>
      <c r="I19" s="52" t="str">
        <f>IF(H19="","",IF(H19=0,"",(H19/H$6/$A$11)))</f>
        <v/>
      </c>
      <c r="J19" s="274"/>
    </row>
    <row r="20" spans="1:10" s="9" customFormat="1" ht="25.05" customHeight="1" x14ac:dyDescent="0.25">
      <c r="A20" s="173" t="s">
        <v>23</v>
      </c>
      <c r="B20" s="51"/>
      <c r="C20" s="52" t="str">
        <f>IF(B20="","",IF(B20=0,"",(B20/B$6/$A$11)))</f>
        <v/>
      </c>
      <c r="D20" s="51"/>
      <c r="E20" s="52" t="str">
        <f>IF(D20="","",IF(D20=0,"",(D20/D$6/$A$11)))</f>
        <v/>
      </c>
      <c r="F20" s="51"/>
      <c r="G20" s="52" t="str">
        <f>IF(F20="","",IF(F20=0,"",(F20/F$6/$A$11)))</f>
        <v/>
      </c>
      <c r="H20" s="51"/>
      <c r="I20" s="52" t="str">
        <f>IF(H20="","",IF(H20=0,"",(H20/H$6/$A$11)))</f>
        <v/>
      </c>
      <c r="J20" s="274"/>
    </row>
    <row r="21" spans="1:10" s="9" customFormat="1" ht="25.05" customHeight="1" x14ac:dyDescent="0.25">
      <c r="A21" s="173" t="s">
        <v>24</v>
      </c>
      <c r="B21" s="53"/>
      <c r="C21" s="43" t="str">
        <f>IF(B21="","",IF(B21=0,"",(B21/B$6/$A$11)))</f>
        <v/>
      </c>
      <c r="D21" s="53"/>
      <c r="E21" s="52" t="str">
        <f>IF(D21="","",IF(D21=0,"",(D21/D$6/$A$11)))</f>
        <v/>
      </c>
      <c r="F21" s="53"/>
      <c r="G21" s="52" t="str">
        <f>IF(F21="","",IF(F21=0,"",(F21/F$6/$A$11)))</f>
        <v/>
      </c>
      <c r="H21" s="53"/>
      <c r="I21" s="52" t="str">
        <f>IF(H21="","",IF(H21=0,"",(H21/H$6/$A$11)))</f>
        <v/>
      </c>
      <c r="J21" s="274"/>
    </row>
    <row r="22" spans="1:10" ht="27.6" customHeight="1" x14ac:dyDescent="0.25">
      <c r="A22" s="351" t="s">
        <v>25</v>
      </c>
      <c r="B22" s="55"/>
      <c r="C22" s="56"/>
      <c r="D22" s="55"/>
      <c r="E22" s="57"/>
      <c r="F22" s="55"/>
      <c r="G22" s="57"/>
      <c r="H22" s="55"/>
      <c r="I22" s="57"/>
      <c r="J22" s="276"/>
    </row>
    <row r="23" spans="1:10" s="9" customFormat="1" ht="25.05" customHeight="1" x14ac:dyDescent="0.25">
      <c r="A23" s="173" t="s">
        <v>26</v>
      </c>
      <c r="B23" s="51"/>
      <c r="C23" s="52" t="str">
        <f>IF(B23="","",IF(B23=0,"",(B23/B$6/$A$11)))</f>
        <v/>
      </c>
      <c r="D23" s="51"/>
      <c r="E23" s="52" t="str">
        <f>IF(D23="","",IF(D23=0,"",(D23/D$6/$A$11)))</f>
        <v/>
      </c>
      <c r="F23" s="51"/>
      <c r="G23" s="52" t="str">
        <f>IF(F23="","",IF(F23=0,"",(F23/F$6/$A$11)))</f>
        <v/>
      </c>
      <c r="H23" s="51"/>
      <c r="I23" s="52" t="str">
        <f>IF(H23="","",IF(H23=0,"",(H23/H$6/$A$11)))</f>
        <v/>
      </c>
      <c r="J23" s="275"/>
    </row>
    <row r="24" spans="1:10" s="9" customFormat="1" ht="25.05" customHeight="1" x14ac:dyDescent="0.25">
      <c r="A24" s="128" t="s">
        <v>27</v>
      </c>
      <c r="B24" s="48"/>
      <c r="C24" s="52" t="str">
        <f>IF(B24="","",IF(B24=0,"",(B24/B$6/$A$11)))</f>
        <v/>
      </c>
      <c r="D24" s="48"/>
      <c r="E24" s="52" t="str">
        <f>IF(D24="","",IF(D24=0,"",(D24/D$6/$A$11)))</f>
        <v/>
      </c>
      <c r="F24" s="48"/>
      <c r="G24" s="52" t="str">
        <f>IF(F24="","",IF(F24=0,"",(F24/F$6/$A$11)))</f>
        <v/>
      </c>
      <c r="H24" s="48"/>
      <c r="I24" s="52" t="str">
        <f>IF(H24="","",IF(H24=0,"",(H24/H$6/$A$11)))</f>
        <v/>
      </c>
      <c r="J24" s="276"/>
    </row>
    <row r="25" spans="1:10" s="9" customFormat="1" ht="25.05" customHeight="1" x14ac:dyDescent="0.25">
      <c r="A25" s="348" t="s">
        <v>28</v>
      </c>
      <c r="B25" s="58">
        <f>SUM(B18:B24)</f>
        <v>0</v>
      </c>
      <c r="C25" s="43" t="str">
        <f>IF(B25="","",IF(B25=0,"",(B25/B$6/$A$11)))</f>
        <v/>
      </c>
      <c r="D25" s="58">
        <f>SUM(D18:D24)</f>
        <v>0</v>
      </c>
      <c r="E25" s="43" t="str">
        <f>IF(D25="","",IF(D25=0,"",(D25/D$6/$A$11)))</f>
        <v/>
      </c>
      <c r="F25" s="58">
        <f>SUM(F18:F24)</f>
        <v>0</v>
      </c>
      <c r="G25" s="43" t="str">
        <f>IF(F25="","",IF(F25=0,"",(F25/F$6/$A$11)))</f>
        <v/>
      </c>
      <c r="H25" s="58">
        <f>SUM(H18:H24)</f>
        <v>0</v>
      </c>
      <c r="I25" s="43" t="str">
        <f>IF(H25="","",IF(H25=0,"",(H25/H$6/$A$11)))</f>
        <v/>
      </c>
      <c r="J25" s="274"/>
    </row>
    <row r="26" spans="1:10" s="9" customFormat="1" ht="25.05" customHeight="1" x14ac:dyDescent="0.25">
      <c r="A26" s="356" t="s">
        <v>29</v>
      </c>
      <c r="B26" s="40"/>
      <c r="C26" s="336"/>
      <c r="D26" s="40"/>
      <c r="E26" s="336"/>
      <c r="F26" s="40"/>
      <c r="G26" s="336"/>
      <c r="H26" s="40"/>
      <c r="I26" s="336"/>
      <c r="J26" s="274"/>
    </row>
    <row r="27" spans="1:10" s="9" customFormat="1" ht="25.05" customHeight="1" x14ac:dyDescent="0.25">
      <c r="A27" s="173" t="s">
        <v>30</v>
      </c>
      <c r="B27" s="51"/>
      <c r="C27" s="52" t="str">
        <f t="shared" ref="C27:C46" si="0">IF(B27="","",IF(B27=0,"",(B27/B$6/$A$11)))</f>
        <v/>
      </c>
      <c r="D27" s="51"/>
      <c r="E27" s="52" t="str">
        <f t="shared" ref="E27:E46" si="1">IF(D27="","",IF(D27=0,"",(D27/D$6/$A$11)))</f>
        <v/>
      </c>
      <c r="F27" s="51"/>
      <c r="G27" s="52" t="str">
        <f t="shared" ref="G27:G46" si="2">IF(F27="","",IF(F27=0,"",(F27/F$6/$A$11)))</f>
        <v/>
      </c>
      <c r="H27" s="51"/>
      <c r="I27" s="52" t="str">
        <f t="shared" ref="I27:I46" si="3">IF(H27="","",IF(H27=0,"",(H27/H$6/$A$11)))</f>
        <v/>
      </c>
      <c r="J27" s="274"/>
    </row>
    <row r="28" spans="1:10" s="9" customFormat="1" ht="25.05" customHeight="1" x14ac:dyDescent="0.25">
      <c r="A28" s="173" t="s">
        <v>31</v>
      </c>
      <c r="B28" s="51"/>
      <c r="C28" s="52" t="str">
        <f t="shared" si="0"/>
        <v/>
      </c>
      <c r="D28" s="51"/>
      <c r="E28" s="52" t="str">
        <f t="shared" si="1"/>
        <v/>
      </c>
      <c r="F28" s="51"/>
      <c r="G28" s="52" t="str">
        <f t="shared" si="2"/>
        <v/>
      </c>
      <c r="H28" s="51"/>
      <c r="I28" s="52" t="str">
        <f t="shared" si="3"/>
        <v/>
      </c>
      <c r="J28" s="274"/>
    </row>
    <row r="29" spans="1:10" s="9" customFormat="1" ht="25.05" customHeight="1" x14ac:dyDescent="0.25">
      <c r="A29" s="173" t="s">
        <v>32</v>
      </c>
      <c r="B29" s="51"/>
      <c r="C29" s="52" t="str">
        <f t="shared" si="0"/>
        <v/>
      </c>
      <c r="D29" s="51"/>
      <c r="E29" s="52" t="str">
        <f t="shared" si="1"/>
        <v/>
      </c>
      <c r="F29" s="51"/>
      <c r="G29" s="52" t="str">
        <f t="shared" si="2"/>
        <v/>
      </c>
      <c r="H29" s="51"/>
      <c r="I29" s="52" t="str">
        <f t="shared" si="3"/>
        <v/>
      </c>
      <c r="J29" s="274"/>
    </row>
    <row r="30" spans="1:10" s="9" customFormat="1" ht="25.05" customHeight="1" x14ac:dyDescent="0.25">
      <c r="A30" s="173" t="s">
        <v>33</v>
      </c>
      <c r="B30" s="51"/>
      <c r="C30" s="52" t="str">
        <f t="shared" si="0"/>
        <v/>
      </c>
      <c r="D30" s="51"/>
      <c r="E30" s="52" t="str">
        <f t="shared" si="1"/>
        <v/>
      </c>
      <c r="F30" s="51"/>
      <c r="G30" s="52" t="str">
        <f t="shared" si="2"/>
        <v/>
      </c>
      <c r="H30" s="51"/>
      <c r="I30" s="52" t="str">
        <f t="shared" si="3"/>
        <v/>
      </c>
      <c r="J30" s="274"/>
    </row>
    <row r="31" spans="1:10" s="9" customFormat="1" ht="25.05" customHeight="1" x14ac:dyDescent="0.25">
      <c r="A31" s="173" t="s">
        <v>34</v>
      </c>
      <c r="B31" s="51"/>
      <c r="C31" s="52" t="str">
        <f t="shared" si="0"/>
        <v/>
      </c>
      <c r="D31" s="51"/>
      <c r="E31" s="52" t="str">
        <f t="shared" si="1"/>
        <v/>
      </c>
      <c r="F31" s="51"/>
      <c r="G31" s="52" t="str">
        <f t="shared" si="2"/>
        <v/>
      </c>
      <c r="H31" s="51"/>
      <c r="I31" s="52" t="str">
        <f t="shared" si="3"/>
        <v/>
      </c>
      <c r="J31" s="274"/>
    </row>
    <row r="32" spans="1:10" s="9" customFormat="1" ht="25.05" customHeight="1" x14ac:dyDescent="0.25">
      <c r="A32" s="173" t="s">
        <v>35</v>
      </c>
      <c r="B32" s="51"/>
      <c r="C32" s="52" t="str">
        <f t="shared" si="0"/>
        <v/>
      </c>
      <c r="D32" s="51"/>
      <c r="E32" s="52" t="str">
        <f t="shared" si="1"/>
        <v/>
      </c>
      <c r="F32" s="51"/>
      <c r="G32" s="52" t="str">
        <f t="shared" si="2"/>
        <v/>
      </c>
      <c r="H32" s="51"/>
      <c r="I32" s="52" t="str">
        <f t="shared" si="3"/>
        <v/>
      </c>
      <c r="J32" s="274"/>
    </row>
    <row r="33" spans="1:10" s="9" customFormat="1" ht="25.05" customHeight="1" x14ac:dyDescent="0.25">
      <c r="A33" s="173" t="s">
        <v>36</v>
      </c>
      <c r="B33" s="51"/>
      <c r="C33" s="52" t="str">
        <f t="shared" si="0"/>
        <v/>
      </c>
      <c r="D33" s="51"/>
      <c r="E33" s="52" t="str">
        <f t="shared" si="1"/>
        <v/>
      </c>
      <c r="F33" s="51"/>
      <c r="G33" s="52" t="str">
        <f t="shared" si="2"/>
        <v/>
      </c>
      <c r="H33" s="51"/>
      <c r="I33" s="52" t="str">
        <f t="shared" si="3"/>
        <v/>
      </c>
      <c r="J33" s="274"/>
    </row>
    <row r="34" spans="1:10" s="9" customFormat="1" ht="25.05" customHeight="1" x14ac:dyDescent="0.25">
      <c r="A34" s="173" t="s">
        <v>37</v>
      </c>
      <c r="B34" s="51"/>
      <c r="C34" s="52" t="str">
        <f t="shared" si="0"/>
        <v/>
      </c>
      <c r="D34" s="51"/>
      <c r="E34" s="52" t="str">
        <f t="shared" si="1"/>
        <v/>
      </c>
      <c r="F34" s="51"/>
      <c r="G34" s="52" t="str">
        <f t="shared" si="2"/>
        <v/>
      </c>
      <c r="H34" s="51"/>
      <c r="I34" s="52" t="str">
        <f t="shared" si="3"/>
        <v/>
      </c>
      <c r="J34" s="274"/>
    </row>
    <row r="35" spans="1:10" s="9" customFormat="1" ht="25.05" customHeight="1" x14ac:dyDescent="0.25">
      <c r="A35" s="173" t="s">
        <v>38</v>
      </c>
      <c r="B35" s="51"/>
      <c r="C35" s="52" t="str">
        <f t="shared" si="0"/>
        <v/>
      </c>
      <c r="D35" s="51"/>
      <c r="E35" s="52" t="str">
        <f t="shared" si="1"/>
        <v/>
      </c>
      <c r="F35" s="51"/>
      <c r="G35" s="52" t="str">
        <f t="shared" si="2"/>
        <v/>
      </c>
      <c r="H35" s="51"/>
      <c r="I35" s="52" t="str">
        <f t="shared" si="3"/>
        <v/>
      </c>
      <c r="J35" s="274"/>
    </row>
    <row r="36" spans="1:10" s="9" customFormat="1" ht="25.05" customHeight="1" x14ac:dyDescent="0.25">
      <c r="A36" s="173" t="s">
        <v>39</v>
      </c>
      <c r="B36" s="51"/>
      <c r="C36" s="52" t="str">
        <f t="shared" si="0"/>
        <v/>
      </c>
      <c r="D36" s="51"/>
      <c r="E36" s="52" t="str">
        <f t="shared" si="1"/>
        <v/>
      </c>
      <c r="F36" s="51"/>
      <c r="G36" s="52" t="str">
        <f t="shared" si="2"/>
        <v/>
      </c>
      <c r="H36" s="51"/>
      <c r="I36" s="52" t="str">
        <f t="shared" si="3"/>
        <v/>
      </c>
      <c r="J36" s="274"/>
    </row>
    <row r="37" spans="1:10" s="9" customFormat="1" ht="25.05" customHeight="1" x14ac:dyDescent="0.25">
      <c r="A37" s="173" t="s">
        <v>40</v>
      </c>
      <c r="B37" s="51"/>
      <c r="C37" s="52" t="str">
        <f t="shared" si="0"/>
        <v/>
      </c>
      <c r="D37" s="51"/>
      <c r="E37" s="52" t="str">
        <f t="shared" si="1"/>
        <v/>
      </c>
      <c r="F37" s="51"/>
      <c r="G37" s="52" t="str">
        <f t="shared" si="2"/>
        <v/>
      </c>
      <c r="H37" s="51"/>
      <c r="I37" s="52" t="str">
        <f t="shared" si="3"/>
        <v/>
      </c>
      <c r="J37" s="274"/>
    </row>
    <row r="38" spans="1:10" s="9" customFormat="1" ht="25.05" customHeight="1" x14ac:dyDescent="0.25">
      <c r="A38" s="173" t="s">
        <v>41</v>
      </c>
      <c r="B38" s="51"/>
      <c r="C38" s="52" t="str">
        <f t="shared" si="0"/>
        <v/>
      </c>
      <c r="D38" s="51"/>
      <c r="E38" s="52" t="str">
        <f t="shared" si="1"/>
        <v/>
      </c>
      <c r="F38" s="51"/>
      <c r="G38" s="52" t="str">
        <f t="shared" si="2"/>
        <v/>
      </c>
      <c r="H38" s="51"/>
      <c r="I38" s="52" t="str">
        <f t="shared" si="3"/>
        <v/>
      </c>
      <c r="J38" s="274"/>
    </row>
    <row r="39" spans="1:10" s="9" customFormat="1" ht="25.05" customHeight="1" x14ac:dyDescent="0.25">
      <c r="A39" s="173" t="s">
        <v>42</v>
      </c>
      <c r="B39" s="51"/>
      <c r="C39" s="52" t="str">
        <f t="shared" si="0"/>
        <v/>
      </c>
      <c r="D39" s="51"/>
      <c r="E39" s="52" t="str">
        <f t="shared" si="1"/>
        <v/>
      </c>
      <c r="F39" s="51"/>
      <c r="G39" s="52" t="str">
        <f t="shared" si="2"/>
        <v/>
      </c>
      <c r="H39" s="51"/>
      <c r="I39" s="52" t="str">
        <f t="shared" si="3"/>
        <v/>
      </c>
      <c r="J39" s="274"/>
    </row>
    <row r="40" spans="1:10" s="9" customFormat="1" ht="25.05" customHeight="1" x14ac:dyDescent="0.25">
      <c r="A40" s="173" t="s">
        <v>43</v>
      </c>
      <c r="B40" s="51"/>
      <c r="C40" s="52" t="str">
        <f t="shared" si="0"/>
        <v/>
      </c>
      <c r="D40" s="51"/>
      <c r="E40" s="52" t="str">
        <f t="shared" si="1"/>
        <v/>
      </c>
      <c r="F40" s="51"/>
      <c r="G40" s="52" t="str">
        <f t="shared" si="2"/>
        <v/>
      </c>
      <c r="H40" s="51"/>
      <c r="I40" s="52" t="str">
        <f t="shared" si="3"/>
        <v/>
      </c>
      <c r="J40" s="274"/>
    </row>
    <row r="41" spans="1:10" s="9" customFormat="1" ht="25.05" customHeight="1" x14ac:dyDescent="0.25">
      <c r="A41" s="173" t="s">
        <v>44</v>
      </c>
      <c r="B41" s="51"/>
      <c r="C41" s="52" t="str">
        <f t="shared" si="0"/>
        <v/>
      </c>
      <c r="D41" s="51"/>
      <c r="E41" s="52" t="str">
        <f t="shared" si="1"/>
        <v/>
      </c>
      <c r="F41" s="51"/>
      <c r="G41" s="52" t="str">
        <f t="shared" si="2"/>
        <v/>
      </c>
      <c r="H41" s="51"/>
      <c r="I41" s="52" t="str">
        <f t="shared" si="3"/>
        <v/>
      </c>
      <c r="J41" s="274"/>
    </row>
    <row r="42" spans="1:10" s="9" customFormat="1" ht="30.6" customHeight="1" x14ac:dyDescent="0.25">
      <c r="A42" s="173" t="s">
        <v>45</v>
      </c>
      <c r="B42" s="51"/>
      <c r="C42" s="52" t="str">
        <f t="shared" si="0"/>
        <v/>
      </c>
      <c r="D42" s="51"/>
      <c r="E42" s="52" t="str">
        <f t="shared" si="1"/>
        <v/>
      </c>
      <c r="F42" s="51"/>
      <c r="G42" s="52" t="str">
        <f t="shared" si="2"/>
        <v/>
      </c>
      <c r="H42" s="51"/>
      <c r="I42" s="52" t="str">
        <f t="shared" si="3"/>
        <v/>
      </c>
      <c r="J42" s="274"/>
    </row>
    <row r="43" spans="1:10" s="11" customFormat="1" ht="25.05" customHeight="1" x14ac:dyDescent="0.25">
      <c r="A43" s="173" t="s">
        <v>46</v>
      </c>
      <c r="B43" s="51"/>
      <c r="C43" s="52" t="str">
        <f t="shared" si="0"/>
        <v/>
      </c>
      <c r="D43" s="51"/>
      <c r="E43" s="52" t="str">
        <f t="shared" si="1"/>
        <v/>
      </c>
      <c r="F43" s="51"/>
      <c r="G43" s="52" t="str">
        <f t="shared" si="2"/>
        <v/>
      </c>
      <c r="H43" s="51"/>
      <c r="I43" s="52" t="str">
        <f t="shared" si="3"/>
        <v/>
      </c>
      <c r="J43" s="277"/>
    </row>
    <row r="44" spans="1:10" ht="29.4" customHeight="1" x14ac:dyDescent="0.25">
      <c r="A44" s="237" t="s">
        <v>47</v>
      </c>
      <c r="B44" s="51"/>
      <c r="C44" s="52" t="str">
        <f t="shared" si="0"/>
        <v/>
      </c>
      <c r="D44" s="53"/>
      <c r="E44" s="52" t="str">
        <f t="shared" si="1"/>
        <v/>
      </c>
      <c r="F44" s="53"/>
      <c r="G44" s="52" t="str">
        <f t="shared" si="2"/>
        <v/>
      </c>
      <c r="H44" s="53"/>
      <c r="I44" s="52" t="str">
        <f t="shared" si="3"/>
        <v/>
      </c>
    </row>
    <row r="45" spans="1:10" s="9" customFormat="1" ht="40.200000000000003" customHeight="1" x14ac:dyDescent="0.25">
      <c r="A45" s="240" t="s">
        <v>48</v>
      </c>
      <c r="B45" s="70"/>
      <c r="C45" s="43" t="str">
        <f t="shared" si="0"/>
        <v/>
      </c>
      <c r="D45" s="70"/>
      <c r="E45" s="43" t="str">
        <f t="shared" si="1"/>
        <v/>
      </c>
      <c r="F45" s="70"/>
      <c r="G45" s="43" t="str">
        <f t="shared" si="2"/>
        <v/>
      </c>
      <c r="H45" s="70"/>
      <c r="I45" s="43" t="str">
        <f t="shared" si="3"/>
        <v/>
      </c>
      <c r="J45" s="274"/>
    </row>
    <row r="46" spans="1:10" s="9" customFormat="1" ht="25.05" customHeight="1" x14ac:dyDescent="0.25">
      <c r="A46" s="348" t="s">
        <v>49</v>
      </c>
      <c r="B46" s="239">
        <f>SUM(B27:B45)</f>
        <v>0</v>
      </c>
      <c r="C46" s="49" t="str">
        <f t="shared" si="0"/>
        <v/>
      </c>
      <c r="D46" s="239">
        <f>SUM(D27:D45)</f>
        <v>0</v>
      </c>
      <c r="E46" s="49" t="str">
        <f t="shared" si="1"/>
        <v/>
      </c>
      <c r="F46" s="239">
        <f>SUM(F27:F45)</f>
        <v>0</v>
      </c>
      <c r="G46" s="49" t="str">
        <f t="shared" si="2"/>
        <v/>
      </c>
      <c r="H46" s="239">
        <f>SUM(H27:H45)</f>
        <v>0</v>
      </c>
      <c r="I46" s="49" t="str">
        <f t="shared" si="3"/>
        <v/>
      </c>
      <c r="J46" s="274"/>
    </row>
    <row r="47" spans="1:10" ht="48.6" customHeight="1" x14ac:dyDescent="0.25">
      <c r="A47" s="361" t="s">
        <v>50</v>
      </c>
      <c r="C47" s="336"/>
      <c r="D47" s="40"/>
      <c r="E47" s="336"/>
      <c r="F47" s="40"/>
      <c r="G47" s="336"/>
      <c r="H47" s="40"/>
      <c r="I47" s="336"/>
    </row>
    <row r="48" spans="1:10" s="9" customFormat="1" ht="25.05" customHeight="1" x14ac:dyDescent="0.25">
      <c r="A48" s="238" t="s">
        <v>51</v>
      </c>
      <c r="B48" s="51"/>
      <c r="C48" s="52" t="str">
        <f>IF(B48="","",IF(B48=0,"",(B48/B$6/$A$11)))</f>
        <v/>
      </c>
      <c r="D48" s="51"/>
      <c r="E48" s="52" t="str">
        <f>IF(D48="","",IF(D48=0,"",(D48/D$6/$A$11)))</f>
        <v/>
      </c>
      <c r="F48" s="51"/>
      <c r="G48" s="52" t="str">
        <f>IF(F48="","",IF(F48=0,"",(F48/F$6/$A$11)))</f>
        <v/>
      </c>
      <c r="H48" s="51"/>
      <c r="I48" s="52" t="str">
        <f>IF(H48="","",IF(H48=0,"",(H48/H$6/$A$11)))</f>
        <v/>
      </c>
      <c r="J48" s="274"/>
    </row>
    <row r="49" spans="1:10" s="9" customFormat="1" ht="30.6" customHeight="1" x14ac:dyDescent="0.25">
      <c r="A49" s="348" t="s">
        <v>52</v>
      </c>
      <c r="B49" s="62">
        <f>SUM(B48:B48)</f>
        <v>0</v>
      </c>
      <c r="C49" s="43" t="str">
        <f>IF(B49="","",IF(B49=0,"",(B49/B$6/$A$11)))</f>
        <v/>
      </c>
      <c r="D49" s="62">
        <f>SUM(D48:D48)</f>
        <v>0</v>
      </c>
      <c r="E49" s="43" t="str">
        <f>IF(D49="","",IF(D49=0,"",(D49/D$6/$A$11)))</f>
        <v/>
      </c>
      <c r="F49" s="62">
        <f>SUM(F48:F48)</f>
        <v>0</v>
      </c>
      <c r="G49" s="43" t="str">
        <f>IF(F49="","",IF(F49=0,"",(F49/F$6/$A$11)))</f>
        <v/>
      </c>
      <c r="H49" s="62">
        <f>SUM(H48:H48)</f>
        <v>0</v>
      </c>
      <c r="I49" s="43" t="str">
        <f>IF(H49="","",IF(H49=0,"",(H49/H$6/$A$11)))</f>
        <v/>
      </c>
      <c r="J49" s="274"/>
    </row>
    <row r="50" spans="1:10" s="9" customFormat="1" ht="25.05" customHeight="1" x14ac:dyDescent="0.25">
      <c r="A50" s="361" t="s">
        <v>53</v>
      </c>
      <c r="B50" s="63"/>
      <c r="C50" s="336"/>
      <c r="D50" s="63"/>
      <c r="E50" s="336"/>
      <c r="F50" s="63"/>
      <c r="G50" s="336"/>
      <c r="H50" s="63"/>
      <c r="I50" s="336"/>
      <c r="J50" s="274"/>
    </row>
    <row r="51" spans="1:10" s="9" customFormat="1" ht="25.05" customHeight="1" x14ac:dyDescent="0.25">
      <c r="A51" s="173" t="s">
        <v>54</v>
      </c>
      <c r="B51" s="51"/>
      <c r="C51" s="52" t="str">
        <f t="shared" ref="C51:C62" si="4">IF(B51="","",IF(B51=0,"",(B51/B$6/$A$11)))</f>
        <v/>
      </c>
      <c r="D51" s="51"/>
      <c r="E51" s="52" t="str">
        <f t="shared" ref="E51:E62" si="5">IF(D51="","",IF(D51=0,"",(D51/D$6/$A$11)))</f>
        <v/>
      </c>
      <c r="F51" s="51"/>
      <c r="G51" s="52" t="str">
        <f t="shared" ref="G51:G62" si="6">IF(F51="","",IF(F51=0,"",(F51/F$6/$A$11)))</f>
        <v/>
      </c>
      <c r="H51" s="51"/>
      <c r="I51" s="52" t="str">
        <f t="shared" ref="I51:I62" si="7">IF(H51="","",IF(H51=0,"",(H51/H$6/$A$11)))</f>
        <v/>
      </c>
      <c r="J51" s="274"/>
    </row>
    <row r="52" spans="1:10" s="9" customFormat="1" ht="31.2" customHeight="1" x14ac:dyDescent="0.25">
      <c r="A52" s="173" t="s">
        <v>55</v>
      </c>
      <c r="B52" s="51"/>
      <c r="C52" s="52" t="str">
        <f t="shared" si="4"/>
        <v/>
      </c>
      <c r="D52" s="51"/>
      <c r="E52" s="52" t="str">
        <f t="shared" si="5"/>
        <v/>
      </c>
      <c r="F52" s="51"/>
      <c r="G52" s="52" t="str">
        <f t="shared" si="6"/>
        <v/>
      </c>
      <c r="H52" s="51"/>
      <c r="I52" s="52" t="str">
        <f t="shared" si="7"/>
        <v/>
      </c>
      <c r="J52" s="274"/>
    </row>
    <row r="53" spans="1:10" s="9" customFormat="1" ht="28.2" customHeight="1" x14ac:dyDescent="0.25">
      <c r="A53" s="233" t="s">
        <v>56</v>
      </c>
      <c r="B53" s="51"/>
      <c r="C53" s="52" t="str">
        <f t="shared" si="4"/>
        <v/>
      </c>
      <c r="D53" s="51"/>
      <c r="E53" s="52" t="str">
        <f t="shared" si="5"/>
        <v/>
      </c>
      <c r="F53" s="51"/>
      <c r="G53" s="52" t="str">
        <f t="shared" si="6"/>
        <v/>
      </c>
      <c r="H53" s="51"/>
      <c r="I53" s="52" t="str">
        <f t="shared" si="7"/>
        <v/>
      </c>
      <c r="J53" s="274"/>
    </row>
    <row r="54" spans="1:10" s="9" customFormat="1" ht="25.05" customHeight="1" x14ac:dyDescent="0.25">
      <c r="A54" s="173" t="s">
        <v>57</v>
      </c>
      <c r="B54" s="51"/>
      <c r="C54" s="52" t="str">
        <f t="shared" si="4"/>
        <v/>
      </c>
      <c r="D54" s="53"/>
      <c r="E54" s="52" t="str">
        <f t="shared" si="5"/>
        <v/>
      </c>
      <c r="F54" s="53"/>
      <c r="G54" s="52" t="str">
        <f t="shared" si="6"/>
        <v/>
      </c>
      <c r="H54" s="53"/>
      <c r="I54" s="52" t="str">
        <f t="shared" si="7"/>
        <v/>
      </c>
      <c r="J54" s="274"/>
    </row>
    <row r="55" spans="1:10" s="9" customFormat="1" ht="27.45" customHeight="1" x14ac:dyDescent="0.25">
      <c r="A55" s="233" t="s">
        <v>58</v>
      </c>
      <c r="B55" s="51"/>
      <c r="C55" s="52" t="str">
        <f t="shared" si="4"/>
        <v/>
      </c>
      <c r="D55" s="70"/>
      <c r="E55" s="52" t="str">
        <f t="shared" si="5"/>
        <v/>
      </c>
      <c r="F55" s="70"/>
      <c r="G55" s="52" t="str">
        <f t="shared" si="6"/>
        <v/>
      </c>
      <c r="H55" s="70"/>
      <c r="I55" s="52" t="str">
        <f t="shared" si="7"/>
        <v/>
      </c>
      <c r="J55" s="274"/>
    </row>
    <row r="56" spans="1:10" s="9" customFormat="1" ht="40.799999999999997" customHeight="1" x14ac:dyDescent="0.25">
      <c r="A56" s="234" t="s">
        <v>59</v>
      </c>
      <c r="B56" s="51"/>
      <c r="C56" s="52" t="str">
        <f t="shared" si="4"/>
        <v/>
      </c>
      <c r="D56" s="70"/>
      <c r="E56" s="52" t="str">
        <f t="shared" si="5"/>
        <v/>
      </c>
      <c r="F56" s="70"/>
      <c r="G56" s="52" t="str">
        <f t="shared" si="6"/>
        <v/>
      </c>
      <c r="H56" s="70"/>
      <c r="I56" s="52" t="str">
        <f t="shared" si="7"/>
        <v/>
      </c>
      <c r="J56" s="274"/>
    </row>
    <row r="57" spans="1:10" s="11" customFormat="1" ht="25.5" customHeight="1" x14ac:dyDescent="0.25">
      <c r="A57" s="235" t="s">
        <v>60</v>
      </c>
      <c r="B57" s="51"/>
      <c r="C57" s="52" t="str">
        <f t="shared" si="4"/>
        <v/>
      </c>
      <c r="D57" s="53"/>
      <c r="E57" s="52" t="str">
        <f t="shared" si="5"/>
        <v/>
      </c>
      <c r="F57" s="318"/>
      <c r="G57" s="52" t="str">
        <f t="shared" si="6"/>
        <v/>
      </c>
      <c r="H57" s="53"/>
      <c r="I57" s="52" t="str">
        <f t="shared" si="7"/>
        <v/>
      </c>
      <c r="J57" s="277"/>
    </row>
    <row r="58" spans="1:10" s="9" customFormat="1" ht="33.6" customHeight="1" x14ac:dyDescent="0.25">
      <c r="A58" s="171" t="s">
        <v>48</v>
      </c>
      <c r="B58" s="70"/>
      <c r="C58" s="52" t="str">
        <f t="shared" si="4"/>
        <v/>
      </c>
      <c r="D58" s="70"/>
      <c r="E58" s="52" t="str">
        <f t="shared" si="5"/>
        <v/>
      </c>
      <c r="F58" s="70"/>
      <c r="G58" s="52" t="str">
        <f t="shared" si="6"/>
        <v/>
      </c>
      <c r="H58" s="70"/>
      <c r="I58" s="52" t="str">
        <f t="shared" si="7"/>
        <v/>
      </c>
      <c r="J58" s="274"/>
    </row>
    <row r="59" spans="1:10" s="9" customFormat="1" ht="25.5" customHeight="1" thickBot="1" x14ac:dyDescent="0.3">
      <c r="A59" s="363" t="s">
        <v>61</v>
      </c>
      <c r="B59" s="60">
        <f>SUM(B51:B58)</f>
        <v>0</v>
      </c>
      <c r="C59" s="67" t="str">
        <f t="shared" si="4"/>
        <v/>
      </c>
      <c r="D59" s="60">
        <f>SUM(D51:D58)</f>
        <v>0</v>
      </c>
      <c r="E59" s="67" t="str">
        <f t="shared" si="5"/>
        <v/>
      </c>
      <c r="F59" s="60">
        <f>SUM(F51:F58)</f>
        <v>0</v>
      </c>
      <c r="G59" s="52" t="str">
        <f t="shared" si="6"/>
        <v/>
      </c>
      <c r="H59" s="60">
        <f>SUM(H51:H58)</f>
        <v>0</v>
      </c>
      <c r="I59" s="67" t="str">
        <f t="shared" si="7"/>
        <v/>
      </c>
      <c r="J59" s="274"/>
    </row>
    <row r="60" spans="1:10" s="9" customFormat="1" ht="37.799999999999997" customHeight="1" thickTop="1" x14ac:dyDescent="0.25">
      <c r="A60" s="365" t="s">
        <v>62</v>
      </c>
      <c r="B60" s="319">
        <f>B25-B46+B49-B59</f>
        <v>0</v>
      </c>
      <c r="C60" s="320" t="str">
        <f t="shared" si="4"/>
        <v/>
      </c>
      <c r="D60" s="319">
        <f>D25-D46+D49-D59</f>
        <v>0</v>
      </c>
      <c r="E60" s="320" t="str">
        <f t="shared" si="5"/>
        <v/>
      </c>
      <c r="F60" s="319">
        <f>F25-F46+F49-F59</f>
        <v>0</v>
      </c>
      <c r="G60" s="321" t="str">
        <f t="shared" si="6"/>
        <v/>
      </c>
      <c r="H60" s="319">
        <f>H25-H46+H49-H59</f>
        <v>0</v>
      </c>
      <c r="I60" s="320" t="str">
        <f t="shared" si="7"/>
        <v/>
      </c>
      <c r="J60" s="274"/>
    </row>
    <row r="61" spans="1:10" s="16" customFormat="1" ht="37.799999999999997" customHeight="1" x14ac:dyDescent="0.25">
      <c r="A61" s="120" t="s">
        <v>63</v>
      </c>
      <c r="B61" s="10">
        <f>'Efterkalkyl 2024'!B62</f>
        <v>0</v>
      </c>
      <c r="C61" s="124" t="str">
        <f t="shared" si="4"/>
        <v/>
      </c>
      <c r="D61" s="10">
        <f>'Efterkalkyl 2024'!D62</f>
        <v>0</v>
      </c>
      <c r="E61" s="124" t="str">
        <f t="shared" si="5"/>
        <v/>
      </c>
      <c r="F61" s="10">
        <f>'Efterkalkyl 2024'!F62</f>
        <v>0</v>
      </c>
      <c r="G61" s="124" t="str">
        <f t="shared" si="6"/>
        <v/>
      </c>
      <c r="H61" s="10">
        <f>'Efterkalkyl 2024'!H62</f>
        <v>0</v>
      </c>
      <c r="I61" s="124" t="str">
        <f t="shared" si="7"/>
        <v/>
      </c>
      <c r="J61" s="274"/>
    </row>
    <row r="62" spans="1:10" s="9" customFormat="1" ht="37.799999999999997" customHeight="1" x14ac:dyDescent="0.25">
      <c r="A62" s="366" t="s">
        <v>64</v>
      </c>
      <c r="B62" s="322">
        <f>B60+B61</f>
        <v>0</v>
      </c>
      <c r="C62" s="134" t="str">
        <f t="shared" si="4"/>
        <v/>
      </c>
      <c r="D62" s="322">
        <f>D60+D61</f>
        <v>0</v>
      </c>
      <c r="E62" s="134" t="str">
        <f t="shared" si="5"/>
        <v/>
      </c>
      <c r="F62" s="322">
        <f>F60+F61</f>
        <v>0</v>
      </c>
      <c r="G62" s="134" t="str">
        <f t="shared" si="6"/>
        <v/>
      </c>
      <c r="H62" s="322">
        <f>H60+H61</f>
        <v>0</v>
      </c>
      <c r="I62" s="134" t="str">
        <f t="shared" si="7"/>
        <v/>
      </c>
      <c r="J62" s="274"/>
    </row>
    <row r="63" spans="1:10" s="9" customFormat="1" ht="45.6" customHeight="1" thickBot="1" x14ac:dyDescent="0.35">
      <c r="A63" s="367" t="s">
        <v>414</v>
      </c>
      <c r="B63" s="47"/>
      <c r="C63" s="337"/>
      <c r="D63" s="47"/>
      <c r="E63" s="337"/>
      <c r="F63" s="47"/>
      <c r="G63" s="337"/>
      <c r="H63" s="47"/>
      <c r="I63" s="337"/>
      <c r="J63" s="274"/>
    </row>
    <row r="64" spans="1:10" s="9" customFormat="1" ht="25.05" customHeight="1" thickTop="1" x14ac:dyDescent="0.25">
      <c r="A64" s="235" t="s">
        <v>66</v>
      </c>
      <c r="B64" s="48"/>
      <c r="C64" s="52" t="str">
        <f>IF(B64="","",IF(B64=0,"",(B64/B$6/$A$11)))</f>
        <v/>
      </c>
      <c r="D64" s="48"/>
      <c r="E64" s="43" t="str">
        <f>IF(D64="","",IF(D64=0,"",(D64/D$6/$A$11)))</f>
        <v/>
      </c>
      <c r="F64" s="48"/>
      <c r="G64" s="52" t="str">
        <f>IF(F64="","",IF(F64=0,"",(F64/F$6/$A$11)))</f>
        <v/>
      </c>
      <c r="H64" s="48"/>
      <c r="I64" s="52" t="str">
        <f>IF(H64="","",IF(H64=0,"",(H64/H$6/$A$11)))</f>
        <v/>
      </c>
      <c r="J64" s="274"/>
    </row>
    <row r="65" spans="1:10" s="9" customFormat="1" ht="25.05" customHeight="1" x14ac:dyDescent="0.25">
      <c r="A65" s="242" t="s">
        <v>51</v>
      </c>
      <c r="B65" s="51"/>
      <c r="C65" s="52" t="str">
        <f>IF(B65="","",IF(B65=0,"",(B65/B$6/$A$11)))</f>
        <v/>
      </c>
      <c r="D65" s="51"/>
      <c r="E65" s="52" t="str">
        <f>IF(D65="","",IF(D65=0,"",(D65/D$6/$A$11)))</f>
        <v/>
      </c>
      <c r="F65" s="51"/>
      <c r="G65" s="52" t="str">
        <f>IF(F65="","",IF(F65=0,"",(F65/F$6/$A$11)))</f>
        <v/>
      </c>
      <c r="H65" s="51"/>
      <c r="I65" s="52" t="str">
        <f>IF(H65="","",IF(H65=0,"",(H65/H$6/$A$11)))</f>
        <v/>
      </c>
      <c r="J65" s="274"/>
    </row>
    <row r="66" spans="1:10" s="9" customFormat="1" ht="25.05" customHeight="1" x14ac:dyDescent="0.25">
      <c r="A66" s="348" t="s">
        <v>67</v>
      </c>
      <c r="B66" s="62">
        <f>SUM(B64:B65)</f>
        <v>0</v>
      </c>
      <c r="C66" s="43" t="str">
        <f>IF(B66="","",IF(B66=0,"",(B66/B$6/$A$11)))</f>
        <v/>
      </c>
      <c r="D66" s="62">
        <f>SUM(D64:D65)</f>
        <v>0</v>
      </c>
      <c r="E66" s="43" t="str">
        <f>IF(D66="","",IF(D66=0,"",(D66/D$6/$A$11)))</f>
        <v/>
      </c>
      <c r="F66" s="62">
        <f>SUM(F64:F65)</f>
        <v>0</v>
      </c>
      <c r="G66" s="43" t="str">
        <f>IF(F66="","",IF(F66=0,"",(F66/F$6/$A$11)))</f>
        <v/>
      </c>
      <c r="H66" s="62">
        <f>SUM(H64:H65)</f>
        <v>0</v>
      </c>
      <c r="I66" s="43" t="str">
        <f>IF(H66="","",IF(H66=0,"",(H66/H$6/$A$11)))</f>
        <v/>
      </c>
      <c r="J66" s="274"/>
    </row>
    <row r="67" spans="1:10" ht="36.6" customHeight="1" x14ac:dyDescent="0.25">
      <c r="A67" s="361" t="s">
        <v>53</v>
      </c>
      <c r="B67" s="63"/>
      <c r="C67" s="336"/>
      <c r="D67" s="63"/>
      <c r="E67" s="336"/>
      <c r="F67" s="63"/>
      <c r="G67" s="336"/>
      <c r="H67" s="63"/>
      <c r="I67" s="336"/>
    </row>
    <row r="68" spans="1:10" s="9" customFormat="1" ht="25.05" customHeight="1" x14ac:dyDescent="0.25">
      <c r="A68" s="173" t="s">
        <v>54</v>
      </c>
      <c r="B68" s="51"/>
      <c r="C68" s="52" t="str">
        <f t="shared" ref="C68:C79" si="8">IF(B68="","",IF(B68=0,"",(B68/B$6/$A$11)))</f>
        <v/>
      </c>
      <c r="D68" s="51"/>
      <c r="E68" s="52" t="str">
        <f t="shared" ref="E68:E79" si="9">IF(D68="","",IF(D68=0,"",(D68/D$6/$A$11)))</f>
        <v/>
      </c>
      <c r="F68" s="51"/>
      <c r="G68" s="52" t="str">
        <f t="shared" ref="G68:G79" si="10">IF(F68="","",IF(F68=0,"",(F68/F$6/$A$11)))</f>
        <v/>
      </c>
      <c r="H68" s="51"/>
      <c r="I68" s="52" t="str">
        <f t="shared" ref="I68:I79" si="11">IF(H68="","",IF(H68=0,"",(H68/H$6/$A$11)))</f>
        <v/>
      </c>
      <c r="J68" s="274"/>
    </row>
    <row r="69" spans="1:10" s="9" customFormat="1" ht="31.2" customHeight="1" x14ac:dyDescent="0.25">
      <c r="A69" s="173" t="s">
        <v>55</v>
      </c>
      <c r="B69" s="51"/>
      <c r="C69" s="43" t="str">
        <f t="shared" si="8"/>
        <v/>
      </c>
      <c r="D69" s="51"/>
      <c r="E69" s="52" t="str">
        <f t="shared" si="9"/>
        <v/>
      </c>
      <c r="F69" s="51"/>
      <c r="G69" s="52" t="str">
        <f t="shared" si="10"/>
        <v/>
      </c>
      <c r="H69" s="51"/>
      <c r="I69" s="52" t="str">
        <f t="shared" si="11"/>
        <v/>
      </c>
      <c r="J69" s="274"/>
    </row>
    <row r="70" spans="1:10" s="9" customFormat="1" ht="25.05" customHeight="1" x14ac:dyDescent="0.25">
      <c r="A70" s="233" t="s">
        <v>56</v>
      </c>
      <c r="B70" s="51"/>
      <c r="C70" s="41" t="str">
        <f t="shared" si="8"/>
        <v/>
      </c>
      <c r="D70" s="51"/>
      <c r="E70" s="52" t="str">
        <f t="shared" si="9"/>
        <v/>
      </c>
      <c r="F70" s="51"/>
      <c r="G70" s="52" t="str">
        <f t="shared" si="10"/>
        <v/>
      </c>
      <c r="H70" s="51"/>
      <c r="I70" s="52" t="str">
        <f t="shared" si="11"/>
        <v/>
      </c>
      <c r="J70" s="274"/>
    </row>
    <row r="71" spans="1:10" s="9" customFormat="1" ht="25.05" customHeight="1" x14ac:dyDescent="0.25">
      <c r="A71" s="173" t="s">
        <v>57</v>
      </c>
      <c r="B71" s="51"/>
      <c r="C71" s="52" t="str">
        <f t="shared" si="8"/>
        <v/>
      </c>
      <c r="D71" s="53"/>
      <c r="E71" s="52" t="str">
        <f t="shared" si="9"/>
        <v/>
      </c>
      <c r="F71" s="53"/>
      <c r="G71" s="52" t="str">
        <f t="shared" si="10"/>
        <v/>
      </c>
      <c r="H71" s="53"/>
      <c r="I71" s="52" t="str">
        <f t="shared" si="11"/>
        <v/>
      </c>
      <c r="J71" s="274"/>
    </row>
    <row r="72" spans="1:10" s="9" customFormat="1" ht="33" customHeight="1" x14ac:dyDescent="0.25">
      <c r="A72" s="128" t="s">
        <v>58</v>
      </c>
      <c r="B72" s="51"/>
      <c r="C72" s="52" t="str">
        <f t="shared" si="8"/>
        <v/>
      </c>
      <c r="D72" s="70"/>
      <c r="E72" s="52" t="str">
        <f t="shared" si="9"/>
        <v/>
      </c>
      <c r="F72" s="70"/>
      <c r="G72" s="52" t="str">
        <f t="shared" si="10"/>
        <v/>
      </c>
      <c r="H72" s="70"/>
      <c r="I72" s="52" t="str">
        <f t="shared" si="11"/>
        <v/>
      </c>
      <c r="J72" s="274"/>
    </row>
    <row r="73" spans="1:10" s="9" customFormat="1" ht="34.200000000000003" customHeight="1" x14ac:dyDescent="0.25">
      <c r="A73" s="234" t="s">
        <v>59</v>
      </c>
      <c r="B73" s="51"/>
      <c r="C73" s="52" t="str">
        <f t="shared" si="8"/>
        <v/>
      </c>
      <c r="D73" s="70"/>
      <c r="E73" s="52" t="str">
        <f t="shared" si="9"/>
        <v/>
      </c>
      <c r="F73" s="70"/>
      <c r="G73" s="52" t="str">
        <f t="shared" si="10"/>
        <v/>
      </c>
      <c r="H73" s="70"/>
      <c r="I73" s="52" t="str">
        <f t="shared" si="11"/>
        <v/>
      </c>
      <c r="J73" s="274"/>
    </row>
    <row r="74" spans="1:10" s="9" customFormat="1" ht="25.05" customHeight="1" x14ac:dyDescent="0.25">
      <c r="A74" s="235" t="s">
        <v>60</v>
      </c>
      <c r="B74" s="51"/>
      <c r="C74" s="52" t="str">
        <f t="shared" si="8"/>
        <v/>
      </c>
      <c r="D74" s="51"/>
      <c r="E74" s="52" t="str">
        <f t="shared" si="9"/>
        <v/>
      </c>
      <c r="F74" s="51"/>
      <c r="G74" s="52" t="str">
        <f t="shared" si="10"/>
        <v/>
      </c>
      <c r="H74" s="51"/>
      <c r="I74" s="52" t="str">
        <f t="shared" si="11"/>
        <v/>
      </c>
      <c r="J74" s="274"/>
    </row>
    <row r="75" spans="1:10" s="9" customFormat="1" ht="35.4" customHeight="1" x14ac:dyDescent="0.25">
      <c r="A75" s="172" t="s">
        <v>48</v>
      </c>
      <c r="B75" s="70"/>
      <c r="C75" s="52" t="str">
        <f t="shared" si="8"/>
        <v/>
      </c>
      <c r="D75" s="70"/>
      <c r="E75" s="52" t="str">
        <f t="shared" si="9"/>
        <v/>
      </c>
      <c r="F75" s="70"/>
      <c r="G75" s="52" t="str">
        <f t="shared" si="10"/>
        <v/>
      </c>
      <c r="H75" s="70"/>
      <c r="I75" s="52" t="str">
        <f t="shared" si="11"/>
        <v/>
      </c>
      <c r="J75" s="274"/>
    </row>
    <row r="76" spans="1:10" s="9" customFormat="1" ht="33.6" customHeight="1" thickBot="1" x14ac:dyDescent="0.3">
      <c r="A76" s="368" t="s">
        <v>61</v>
      </c>
      <c r="B76" s="60">
        <f>SUM(B68:B75)</f>
        <v>0</v>
      </c>
      <c r="C76" s="67" t="str">
        <f t="shared" si="8"/>
        <v/>
      </c>
      <c r="D76" s="60">
        <f>SUM(D68:D75)</f>
        <v>0</v>
      </c>
      <c r="E76" s="67" t="str">
        <f t="shared" si="9"/>
        <v/>
      </c>
      <c r="F76" s="66">
        <f>SUM(F68:F75)</f>
        <v>0</v>
      </c>
      <c r="G76" s="52" t="str">
        <f t="shared" si="10"/>
        <v/>
      </c>
      <c r="H76" s="66">
        <f>SUM(H68:H75)</f>
        <v>0</v>
      </c>
      <c r="I76" s="67" t="str">
        <f t="shared" si="11"/>
        <v/>
      </c>
      <c r="J76" s="274"/>
    </row>
    <row r="77" spans="1:10" s="11" customFormat="1" ht="39" customHeight="1" thickTop="1" x14ac:dyDescent="0.25">
      <c r="A77" s="365" t="s">
        <v>68</v>
      </c>
      <c r="B77" s="111">
        <f>B66-B76</f>
        <v>0</v>
      </c>
      <c r="C77" s="41" t="str">
        <f t="shared" si="8"/>
        <v/>
      </c>
      <c r="D77" s="111">
        <f>D66-D76</f>
        <v>0</v>
      </c>
      <c r="E77" s="41" t="str">
        <f t="shared" si="9"/>
        <v/>
      </c>
      <c r="F77" s="111">
        <f>F66-F76</f>
        <v>0</v>
      </c>
      <c r="G77" s="197" t="str">
        <f t="shared" si="10"/>
        <v/>
      </c>
      <c r="H77" s="111">
        <f>H66-H76</f>
        <v>0</v>
      </c>
      <c r="I77" s="41" t="str">
        <f t="shared" si="11"/>
        <v/>
      </c>
      <c r="J77" s="277"/>
    </row>
    <row r="78" spans="1:10" s="9" customFormat="1" ht="39" customHeight="1" x14ac:dyDescent="0.25">
      <c r="A78" s="244" t="s">
        <v>69</v>
      </c>
      <c r="B78" s="51">
        <f>'Efterkalkyl 2024'!B79</f>
        <v>0</v>
      </c>
      <c r="C78" s="52" t="str">
        <f t="shared" si="8"/>
        <v/>
      </c>
      <c r="D78" s="51">
        <f>'Efterkalkyl 2024'!D79</f>
        <v>0</v>
      </c>
      <c r="E78" s="52" t="str">
        <f t="shared" si="9"/>
        <v/>
      </c>
      <c r="F78" s="51">
        <f>'Efterkalkyl 2024'!F79</f>
        <v>0</v>
      </c>
      <c r="G78" s="52" t="str">
        <f t="shared" si="10"/>
        <v/>
      </c>
      <c r="H78" s="51">
        <f>'Efterkalkyl 2024'!H79</f>
        <v>0</v>
      </c>
      <c r="I78" s="52" t="str">
        <f t="shared" si="11"/>
        <v/>
      </c>
      <c r="J78" s="274"/>
    </row>
    <row r="79" spans="1:10" s="9" customFormat="1" ht="39" customHeight="1" x14ac:dyDescent="0.25">
      <c r="A79" s="369" t="s">
        <v>70</v>
      </c>
      <c r="B79" s="112">
        <f>B77+B78</f>
        <v>0</v>
      </c>
      <c r="C79" s="43" t="str">
        <f t="shared" si="8"/>
        <v/>
      </c>
      <c r="D79" s="112">
        <f>D77+D78</f>
        <v>0</v>
      </c>
      <c r="E79" s="43" t="str">
        <f t="shared" si="9"/>
        <v/>
      </c>
      <c r="F79" s="112">
        <f>F77+F78</f>
        <v>0</v>
      </c>
      <c r="G79" s="43" t="str">
        <f t="shared" si="10"/>
        <v/>
      </c>
      <c r="H79" s="112">
        <f>H77+H78</f>
        <v>0</v>
      </c>
      <c r="I79" s="43" t="str">
        <f t="shared" si="11"/>
        <v/>
      </c>
      <c r="J79" s="274"/>
    </row>
    <row r="80" spans="1:10" s="9" customFormat="1" ht="56.4" customHeight="1" thickBot="1" x14ac:dyDescent="0.35">
      <c r="A80" s="367" t="s">
        <v>71</v>
      </c>
      <c r="B80" s="47"/>
      <c r="C80" s="337"/>
      <c r="D80" s="47"/>
      <c r="E80" s="337"/>
      <c r="F80" s="47"/>
      <c r="G80" s="337"/>
      <c r="H80" s="47"/>
      <c r="I80" s="337"/>
      <c r="J80" s="274"/>
    </row>
    <row r="81" spans="1:10" s="12" customFormat="1" ht="31.8" customHeight="1" thickTop="1" x14ac:dyDescent="0.25">
      <c r="A81" s="361" t="s">
        <v>72</v>
      </c>
      <c r="B81" s="40"/>
      <c r="C81" s="336"/>
      <c r="D81" s="40"/>
      <c r="E81" s="336"/>
      <c r="F81" s="40"/>
      <c r="G81" s="336"/>
      <c r="H81" s="40"/>
      <c r="I81" s="336"/>
      <c r="J81" s="274"/>
    </row>
    <row r="82" spans="1:10" s="9" customFormat="1" ht="34.200000000000003" customHeight="1" x14ac:dyDescent="0.25">
      <c r="A82" s="118" t="s">
        <v>73</v>
      </c>
      <c r="B82" s="51"/>
      <c r="C82" s="52" t="str">
        <f>IF(B82="","",IF(B82=0,"",(B82/B$6/$A$11)))</f>
        <v/>
      </c>
      <c r="D82" s="51"/>
      <c r="E82" s="43" t="str">
        <f>IF(D82="","",IF(D82=0,"",(D82/D$6/$A$11)))</f>
        <v/>
      </c>
      <c r="F82" s="51"/>
      <c r="G82" s="52" t="str">
        <f>IF(F82="","",IF(F82=0,"",(F82/F$6/$A$11)))</f>
        <v/>
      </c>
      <c r="H82" s="51"/>
      <c r="I82" s="52" t="str">
        <f>IF(H82="","",IF(H82=0,"",(H82/H$6/$A$11)))</f>
        <v/>
      </c>
      <c r="J82" s="274"/>
    </row>
    <row r="83" spans="1:10" s="9" customFormat="1" ht="36.450000000000003" customHeight="1" x14ac:dyDescent="0.25">
      <c r="A83" s="122" t="s">
        <v>74</v>
      </c>
      <c r="B83" s="70"/>
      <c r="C83" s="52" t="str">
        <f>IF(B83="","",IF(B83=0,"",(B83/B$6/$A$11)))</f>
        <v/>
      </c>
      <c r="D83" s="64"/>
      <c r="E83" s="52" t="str">
        <f>IF(D83="","",IF(D83=0,"",(D83/D$6/$A$11)))</f>
        <v/>
      </c>
      <c r="F83" s="64"/>
      <c r="G83" s="52" t="str">
        <f>IF(F83="","",IF(F83=0,"",(F83/F$6/$A$11)))</f>
        <v/>
      </c>
      <c r="H83" s="64"/>
      <c r="I83" s="52" t="str">
        <f>IF(H83="","",IF(H83=0,"",(H83/H$6/$A$11)))</f>
        <v/>
      </c>
      <c r="J83" s="274"/>
    </row>
    <row r="84" spans="1:10" s="9" customFormat="1" ht="30.6" customHeight="1" x14ac:dyDescent="0.25">
      <c r="A84" s="370" t="s">
        <v>28</v>
      </c>
      <c r="B84" s="62">
        <f>SUM(B82:B83)</f>
        <v>0</v>
      </c>
      <c r="C84" s="43" t="str">
        <f>IF(B84="","",IF(B84=0,"",(B84/B$6/$A$11)))</f>
        <v/>
      </c>
      <c r="D84" s="62">
        <f>SUM(D82:D83)</f>
        <v>0</v>
      </c>
      <c r="E84" s="43" t="str">
        <f>IF(D84="","",IF(D84=0,"",(D84/D$6/$A$11)))</f>
        <v/>
      </c>
      <c r="F84" s="62">
        <f>SUM(F82:F83)</f>
        <v>0</v>
      </c>
      <c r="G84" s="43" t="str">
        <f>IF(F84="","",IF(F84=0,"",(F84/F$6/$A$11)))</f>
        <v/>
      </c>
      <c r="H84" s="62">
        <f>SUM(H82:H83)</f>
        <v>0</v>
      </c>
      <c r="I84" s="43" t="str">
        <f>IF(H84="","",IF(H84=0,"",(H84/H$6/$A$11)))</f>
        <v/>
      </c>
      <c r="J84" s="274"/>
    </row>
    <row r="85" spans="1:10" s="9" customFormat="1" ht="32.4" customHeight="1" x14ac:dyDescent="0.25">
      <c r="A85" s="361" t="s">
        <v>75</v>
      </c>
      <c r="B85"/>
      <c r="C85"/>
      <c r="D85"/>
      <c r="E85"/>
      <c r="F85"/>
      <c r="G85"/>
      <c r="H85"/>
      <c r="I85"/>
      <c r="J85" s="274"/>
    </row>
    <row r="86" spans="1:10" s="9" customFormat="1" ht="33" customHeight="1" x14ac:dyDescent="0.25">
      <c r="A86" s="123" t="s">
        <v>76</v>
      </c>
      <c r="B86" s="10"/>
      <c r="C86" s="52" t="str">
        <f t="shared" ref="C86:C94" si="12">IF(B86="","",IF(B86=0,"",(B86/B$6/$A$11)))</f>
        <v/>
      </c>
      <c r="D86" s="10"/>
      <c r="E86" s="52" t="str">
        <f t="shared" ref="E86:E94" si="13">IF(D86="","",IF(D86=0,"",(D86/D$6/$A$11)))</f>
        <v/>
      </c>
      <c r="F86" s="10"/>
      <c r="G86" s="52" t="str">
        <f t="shared" ref="G86:G94" si="14">IF(F86="","",IF(F86=0,"",(F86/F$6/$A$11)))</f>
        <v/>
      </c>
      <c r="H86" s="10"/>
      <c r="I86" s="52" t="str">
        <f t="shared" ref="I86:I94" si="15">IF(H86="","",IF(H86=0,"",(H86/H$6/$A$11)))</f>
        <v/>
      </c>
      <c r="J86" s="274"/>
    </row>
    <row r="87" spans="1:10" s="9" customFormat="1" ht="33" customHeight="1" x14ac:dyDescent="0.25">
      <c r="A87" s="123" t="s">
        <v>77</v>
      </c>
      <c r="B87" s="51"/>
      <c r="C87" s="52" t="str">
        <f t="shared" si="12"/>
        <v/>
      </c>
      <c r="D87" s="51"/>
      <c r="E87" s="52" t="str">
        <f t="shared" si="13"/>
        <v/>
      </c>
      <c r="F87" s="51"/>
      <c r="G87" s="52" t="str">
        <f t="shared" si="14"/>
        <v/>
      </c>
      <c r="H87" s="51"/>
      <c r="I87" s="52" t="str">
        <f t="shared" si="15"/>
        <v/>
      </c>
      <c r="J87" s="274"/>
    </row>
    <row r="88" spans="1:10" s="9" customFormat="1" ht="33" customHeight="1" x14ac:dyDescent="0.25">
      <c r="A88" s="125" t="s">
        <v>78</v>
      </c>
      <c r="B88" s="51"/>
      <c r="C88" s="52" t="str">
        <f t="shared" si="12"/>
        <v/>
      </c>
      <c r="D88" s="51"/>
      <c r="E88" s="52" t="str">
        <f t="shared" si="13"/>
        <v/>
      </c>
      <c r="F88" s="51"/>
      <c r="G88" s="52" t="str">
        <f t="shared" si="14"/>
        <v/>
      </c>
      <c r="H88" s="51"/>
      <c r="I88" s="52" t="str">
        <f t="shared" si="15"/>
        <v/>
      </c>
      <c r="J88" s="274"/>
    </row>
    <row r="89" spans="1:10" s="9" customFormat="1" ht="33" customHeight="1" x14ac:dyDescent="0.25">
      <c r="A89" s="126" t="s">
        <v>79</v>
      </c>
      <c r="B89" s="10"/>
      <c r="C89" s="52" t="str">
        <f t="shared" si="12"/>
        <v/>
      </c>
      <c r="D89" s="127"/>
      <c r="E89" s="52" t="str">
        <f t="shared" si="13"/>
        <v/>
      </c>
      <c r="F89" s="127"/>
      <c r="G89" s="52" t="str">
        <f t="shared" si="14"/>
        <v/>
      </c>
      <c r="H89" s="127"/>
      <c r="I89" s="52" t="str">
        <f t="shared" si="15"/>
        <v/>
      </c>
      <c r="J89" s="274"/>
    </row>
    <row r="90" spans="1:10" s="9" customFormat="1" ht="33" customHeight="1" x14ac:dyDescent="0.25">
      <c r="A90" s="128" t="s">
        <v>48</v>
      </c>
      <c r="B90" s="70"/>
      <c r="C90" s="52" t="str">
        <f t="shared" si="12"/>
        <v/>
      </c>
      <c r="D90" s="70"/>
      <c r="E90" s="52" t="str">
        <f t="shared" si="13"/>
        <v/>
      </c>
      <c r="F90" s="70"/>
      <c r="G90" s="52" t="str">
        <f t="shared" si="14"/>
        <v/>
      </c>
      <c r="H90" s="70"/>
      <c r="I90" s="52" t="str">
        <f t="shared" si="15"/>
        <v/>
      </c>
      <c r="J90" s="274"/>
    </row>
    <row r="91" spans="1:10" s="9" customFormat="1" ht="32.4" customHeight="1" thickBot="1" x14ac:dyDescent="0.3">
      <c r="A91" s="368" t="s">
        <v>80</v>
      </c>
      <c r="B91" s="60">
        <f>SUM(B86:B90)</f>
        <v>0</v>
      </c>
      <c r="C91" s="67" t="str">
        <f t="shared" si="12"/>
        <v/>
      </c>
      <c r="D91" s="60">
        <f>SUM(D86:D90)</f>
        <v>0</v>
      </c>
      <c r="E91" s="67" t="str">
        <f t="shared" si="13"/>
        <v/>
      </c>
      <c r="F91" s="66">
        <f>SUM(F86:F90)</f>
        <v>0</v>
      </c>
      <c r="G91" s="52" t="str">
        <f t="shared" si="14"/>
        <v/>
      </c>
      <c r="H91" s="66">
        <f>SUM(H86:H90)</f>
        <v>0</v>
      </c>
      <c r="I91" s="67" t="str">
        <f t="shared" si="15"/>
        <v/>
      </c>
      <c r="J91" s="274"/>
    </row>
    <row r="92" spans="1:10" s="9" customFormat="1" ht="45.6" customHeight="1" thickTop="1" x14ac:dyDescent="0.25">
      <c r="A92" s="373" t="s">
        <v>81</v>
      </c>
      <c r="B92" s="113">
        <f>B84-B91</f>
        <v>0</v>
      </c>
      <c r="C92" s="41" t="str">
        <f t="shared" si="12"/>
        <v/>
      </c>
      <c r="D92" s="113">
        <f>D84-D91</f>
        <v>0</v>
      </c>
      <c r="E92" s="41" t="str">
        <f t="shared" si="13"/>
        <v/>
      </c>
      <c r="F92" s="113">
        <f>F84-F91</f>
        <v>0</v>
      </c>
      <c r="G92" s="197" t="str">
        <f t="shared" si="14"/>
        <v/>
      </c>
      <c r="H92" s="113">
        <f>H84-H91</f>
        <v>0</v>
      </c>
      <c r="I92" s="41" t="str">
        <f t="shared" si="15"/>
        <v/>
      </c>
      <c r="J92" s="274"/>
    </row>
    <row r="93" spans="1:10" s="9" customFormat="1" ht="45.6" customHeight="1" x14ac:dyDescent="0.25">
      <c r="A93" s="130" t="s">
        <v>82</v>
      </c>
      <c r="B93" s="51">
        <f>'Efterkalkyl 2024'!B94</f>
        <v>0</v>
      </c>
      <c r="C93" s="52" t="str">
        <f t="shared" si="12"/>
        <v/>
      </c>
      <c r="D93" s="51">
        <f>'Efterkalkyl 2024'!D94</f>
        <v>0</v>
      </c>
      <c r="E93" s="52" t="str">
        <f t="shared" si="13"/>
        <v/>
      </c>
      <c r="F93" s="51">
        <f>'Efterkalkyl 2024'!F94</f>
        <v>0</v>
      </c>
      <c r="G93" s="52" t="str">
        <f t="shared" si="14"/>
        <v/>
      </c>
      <c r="H93" s="51">
        <f>'Efterkalkyl 2024'!H94</f>
        <v>0</v>
      </c>
      <c r="I93" s="52" t="str">
        <f t="shared" si="15"/>
        <v/>
      </c>
      <c r="J93" s="274"/>
    </row>
    <row r="94" spans="1:10" s="9" customFormat="1" ht="45.6" customHeight="1" x14ac:dyDescent="0.25">
      <c r="A94" s="372" t="s">
        <v>83</v>
      </c>
      <c r="B94" s="112">
        <f>B92+B93</f>
        <v>0</v>
      </c>
      <c r="C94" s="43" t="str">
        <f t="shared" si="12"/>
        <v/>
      </c>
      <c r="D94" s="112">
        <f>D92+D93</f>
        <v>0</v>
      </c>
      <c r="E94" s="52" t="str">
        <f t="shared" si="13"/>
        <v/>
      </c>
      <c r="F94" s="112">
        <f>F92+F93</f>
        <v>0</v>
      </c>
      <c r="G94" s="52" t="str">
        <f t="shared" si="14"/>
        <v/>
      </c>
      <c r="H94" s="112">
        <f>H92+H93</f>
        <v>0</v>
      </c>
      <c r="I94" s="52" t="str">
        <f t="shared" si="15"/>
        <v/>
      </c>
      <c r="J94" s="274"/>
    </row>
    <row r="95" spans="1:10" s="9" customFormat="1" ht="96.6" customHeight="1" thickBot="1" x14ac:dyDescent="0.35">
      <c r="A95" s="374" t="s">
        <v>84</v>
      </c>
      <c r="B95" s="166"/>
      <c r="C95" s="166"/>
      <c r="D95" s="166"/>
      <c r="E95" s="338"/>
      <c r="F95" s="166"/>
      <c r="G95" s="338"/>
      <c r="H95" s="166"/>
      <c r="I95" s="338"/>
      <c r="J95" s="274"/>
    </row>
    <row r="96" spans="1:10" s="9" customFormat="1" ht="38.4" customHeight="1" thickTop="1" x14ac:dyDescent="0.25">
      <c r="A96" s="245" t="s">
        <v>85</v>
      </c>
      <c r="B96" s="117">
        <f>'Efterkalkyl 2024'!B103</f>
        <v>0</v>
      </c>
      <c r="C96" s="336"/>
      <c r="D96" s="117">
        <f>'Efterkalkyl 2024'!D103</f>
        <v>0</v>
      </c>
      <c r="E96" s="339"/>
      <c r="F96" s="117">
        <f>'Efterkalkyl 2024'!F103</f>
        <v>0</v>
      </c>
      <c r="G96" s="339"/>
      <c r="H96" s="117">
        <f>'Efterkalkyl 2024'!H103</f>
        <v>0</v>
      </c>
      <c r="I96" s="336"/>
      <c r="J96" s="274"/>
    </row>
    <row r="97" spans="1:10" s="401" customFormat="1" ht="45.6" customHeight="1" x14ac:dyDescent="0.25">
      <c r="A97" s="118" t="s">
        <v>422</v>
      </c>
      <c r="B97" s="70"/>
      <c r="C97" s="71"/>
      <c r="D97" s="70"/>
      <c r="E97" s="71"/>
      <c r="F97" s="70"/>
      <c r="G97" s="71"/>
      <c r="H97" s="70"/>
      <c r="I97" s="71"/>
      <c r="J97" s="274"/>
    </row>
    <row r="98" spans="1:10" s="13" customFormat="1" ht="37.200000000000003" customHeight="1" x14ac:dyDescent="0.25">
      <c r="A98" s="173" t="s">
        <v>86</v>
      </c>
      <c r="B98" s="70"/>
      <c r="C98" s="71"/>
      <c r="D98" s="70"/>
      <c r="E98" s="71"/>
      <c r="F98" s="70"/>
      <c r="G98" s="71"/>
      <c r="H98" s="70"/>
      <c r="I98" s="71"/>
      <c r="J98" s="274"/>
    </row>
    <row r="99" spans="1:10" s="13" customFormat="1" ht="36.6" customHeight="1" x14ac:dyDescent="0.25">
      <c r="A99" s="173" t="s">
        <v>87</v>
      </c>
      <c r="B99" s="72"/>
      <c r="C99" s="73"/>
      <c r="D99" s="72"/>
      <c r="E99" s="71"/>
      <c r="F99" s="72"/>
      <c r="G99" s="71"/>
      <c r="H99" s="72"/>
      <c r="I99" s="71"/>
      <c r="J99" s="274"/>
    </row>
    <row r="100" spans="1:10" s="13" customFormat="1" ht="36.6" customHeight="1" x14ac:dyDescent="0.25">
      <c r="A100" s="50" t="s">
        <v>88</v>
      </c>
      <c r="B100" s="72"/>
      <c r="C100" s="73"/>
      <c r="D100" s="72"/>
      <c r="E100" s="71"/>
      <c r="F100" s="72"/>
      <c r="G100" s="71"/>
      <c r="H100" s="72"/>
      <c r="I100" s="71"/>
      <c r="J100" s="274"/>
    </row>
    <row r="101" spans="1:10" s="13" customFormat="1" ht="49.8" customHeight="1" x14ac:dyDescent="0.25">
      <c r="A101" s="173" t="s">
        <v>89</v>
      </c>
      <c r="B101" s="70"/>
      <c r="C101" s="73"/>
      <c r="D101" s="70"/>
      <c r="E101" s="71"/>
      <c r="F101" s="70"/>
      <c r="G101" s="71"/>
      <c r="H101" s="70"/>
      <c r="I101" s="71"/>
      <c r="J101" s="274"/>
    </row>
    <row r="102" spans="1:10" s="13" customFormat="1" ht="49.8" customHeight="1" thickBot="1" x14ac:dyDescent="0.3">
      <c r="A102" s="402" t="s">
        <v>424</v>
      </c>
      <c r="B102" s="74"/>
      <c r="C102" s="71"/>
      <c r="D102" s="74"/>
      <c r="E102" s="71"/>
      <c r="F102" s="74"/>
      <c r="G102" s="71"/>
      <c r="H102" s="74"/>
      <c r="I102" s="71"/>
      <c r="J102" s="274"/>
    </row>
    <row r="103" spans="1:10" s="13" customFormat="1" ht="61.2" customHeight="1" thickTop="1" x14ac:dyDescent="0.25">
      <c r="A103" s="132" t="s">
        <v>90</v>
      </c>
      <c r="B103" s="111">
        <f>SUM(B96:B102)</f>
        <v>0</v>
      </c>
      <c r="C103" s="73"/>
      <c r="D103" s="111">
        <f>SUM(D96:D102)</f>
        <v>0</v>
      </c>
      <c r="E103" s="336"/>
      <c r="F103" s="111">
        <f>SUM(F96:F102)</f>
        <v>0</v>
      </c>
      <c r="G103" s="336"/>
      <c r="H103" s="111">
        <f>SUM(H96:H102)</f>
        <v>0</v>
      </c>
      <c r="I103" s="336"/>
      <c r="J103" s="274"/>
    </row>
    <row r="104" spans="1:10" s="13" customFormat="1" ht="75.599999999999994" customHeight="1" thickBot="1" x14ac:dyDescent="0.35">
      <c r="A104" s="68" t="s">
        <v>91</v>
      </c>
      <c r="B104" s="292"/>
      <c r="C104" s="293"/>
      <c r="D104" s="292"/>
      <c r="E104" s="337"/>
      <c r="F104" s="292"/>
      <c r="G104" s="337"/>
      <c r="H104" s="292"/>
      <c r="I104" s="337"/>
      <c r="J104" s="274"/>
    </row>
    <row r="105" spans="1:10" s="15" customFormat="1" ht="46.8" customHeight="1" thickTop="1" x14ac:dyDescent="0.25">
      <c r="A105" s="164" t="s">
        <v>92</v>
      </c>
      <c r="B105" s="141">
        <f>B62</f>
        <v>0</v>
      </c>
      <c r="C105" s="52" t="str">
        <f t="shared" ref="C105:C110" si="16">IF(B105="","",IF(B105=0,"",(B105/B$6/$A$11)))</f>
        <v/>
      </c>
      <c r="D105" s="141">
        <f>D62</f>
        <v>0</v>
      </c>
      <c r="E105" s="52" t="str">
        <f t="shared" ref="E105:E110" si="17">IF(D105="","",IF(D105=0,"",(D105/D$6/$A$11)))</f>
        <v/>
      </c>
      <c r="F105" s="141">
        <f>F62</f>
        <v>0</v>
      </c>
      <c r="G105" s="52" t="str">
        <f t="shared" ref="G105:G110" si="18">IF(F105="","",IF(F105=0,"",(F105/F$6/$A$11)))</f>
        <v/>
      </c>
      <c r="H105" s="141">
        <f>H62</f>
        <v>0</v>
      </c>
      <c r="I105" s="52" t="str">
        <f t="shared" ref="I105:I110" si="19">IF(H105="","",IF(H105=0,"",(H105/H$6/$A$11)))</f>
        <v/>
      </c>
      <c r="J105" s="277"/>
    </row>
    <row r="106" spans="1:10" s="16" customFormat="1" ht="46.8" customHeight="1" thickBot="1" x14ac:dyDescent="0.3">
      <c r="A106" s="135" t="s">
        <v>93</v>
      </c>
      <c r="B106" s="124">
        <f>B79</f>
        <v>0</v>
      </c>
      <c r="C106" s="67" t="str">
        <f t="shared" si="16"/>
        <v/>
      </c>
      <c r="D106" s="124">
        <f>D79</f>
        <v>0</v>
      </c>
      <c r="E106" s="67" t="str">
        <f t="shared" si="17"/>
        <v/>
      </c>
      <c r="F106" s="124">
        <f>F79</f>
        <v>0</v>
      </c>
      <c r="G106" s="52" t="str">
        <f t="shared" si="18"/>
        <v/>
      </c>
      <c r="H106" s="124">
        <f>H79</f>
        <v>0</v>
      </c>
      <c r="I106" s="52" t="str">
        <f t="shared" si="19"/>
        <v/>
      </c>
      <c r="J106" s="274"/>
    </row>
    <row r="107" spans="1:10" s="9" customFormat="1" ht="46.8" customHeight="1" thickTop="1" x14ac:dyDescent="0.25">
      <c r="A107" s="375" t="s">
        <v>94</v>
      </c>
      <c r="B107" s="138">
        <f>SUM(B105:B106)</f>
        <v>0</v>
      </c>
      <c r="C107" s="41" t="str">
        <f t="shared" si="16"/>
        <v/>
      </c>
      <c r="D107" s="138">
        <f>SUM(D105:D106)</f>
        <v>0</v>
      </c>
      <c r="E107" s="41" t="str">
        <f t="shared" si="17"/>
        <v/>
      </c>
      <c r="F107" s="138">
        <f>SUM(F105:F106)</f>
        <v>0</v>
      </c>
      <c r="G107" s="52" t="str">
        <f t="shared" si="18"/>
        <v/>
      </c>
      <c r="H107" s="138">
        <f>SUM(H105:H106)</f>
        <v>0</v>
      </c>
      <c r="I107" s="52" t="str">
        <f t="shared" si="19"/>
        <v/>
      </c>
      <c r="J107" s="274"/>
    </row>
    <row r="108" spans="1:10" s="9" customFormat="1" ht="54.6" customHeight="1" x14ac:dyDescent="0.25">
      <c r="A108" s="133" t="s">
        <v>95</v>
      </c>
      <c r="B108" s="134">
        <f>B94</f>
        <v>0</v>
      </c>
      <c r="C108" s="52" t="str">
        <f t="shared" si="16"/>
        <v/>
      </c>
      <c r="D108" s="134">
        <f>D94</f>
        <v>0</v>
      </c>
      <c r="E108" s="52" t="str">
        <f t="shared" si="17"/>
        <v/>
      </c>
      <c r="F108" s="134">
        <f>F94</f>
        <v>0</v>
      </c>
      <c r="G108" s="52" t="str">
        <f t="shared" si="18"/>
        <v/>
      </c>
      <c r="H108" s="134">
        <f>H94</f>
        <v>0</v>
      </c>
      <c r="I108" s="52" t="str">
        <f t="shared" si="19"/>
        <v/>
      </c>
      <c r="J108" s="274"/>
    </row>
    <row r="109" spans="1:10" s="9" customFormat="1" ht="54.6" customHeight="1" thickBot="1" x14ac:dyDescent="0.3">
      <c r="A109" s="139" t="s">
        <v>96</v>
      </c>
      <c r="B109" s="136">
        <f>B103</f>
        <v>0</v>
      </c>
      <c r="C109" s="67" t="str">
        <f t="shared" si="16"/>
        <v/>
      </c>
      <c r="D109" s="136">
        <f>D103</f>
        <v>0</v>
      </c>
      <c r="E109" s="67" t="str">
        <f t="shared" si="17"/>
        <v/>
      </c>
      <c r="F109" s="136">
        <f>F103</f>
        <v>0</v>
      </c>
      <c r="G109" s="52" t="str">
        <f t="shared" si="18"/>
        <v/>
      </c>
      <c r="H109" s="136">
        <f>H103</f>
        <v>0</v>
      </c>
      <c r="I109" s="67" t="str">
        <f t="shared" si="19"/>
        <v/>
      </c>
      <c r="J109" s="274"/>
    </row>
    <row r="110" spans="1:10" s="9" customFormat="1" ht="46.8" customHeight="1" thickTop="1" x14ac:dyDescent="0.25">
      <c r="A110" s="375" t="s">
        <v>97</v>
      </c>
      <c r="B110" s="140">
        <f>B107+B108+B109</f>
        <v>0</v>
      </c>
      <c r="C110" s="49" t="str">
        <f t="shared" si="16"/>
        <v/>
      </c>
      <c r="D110" s="140">
        <f>D107+D108+D109</f>
        <v>0</v>
      </c>
      <c r="E110" s="49" t="str">
        <f t="shared" si="17"/>
        <v/>
      </c>
      <c r="F110" s="140">
        <f>F107+F108+F109</f>
        <v>0</v>
      </c>
      <c r="G110" s="197" t="str">
        <f t="shared" si="18"/>
        <v/>
      </c>
      <c r="H110" s="140">
        <f>H107+H108+H109</f>
        <v>0</v>
      </c>
      <c r="I110" s="197" t="str">
        <f t="shared" si="19"/>
        <v/>
      </c>
      <c r="J110" s="274"/>
    </row>
    <row r="111" spans="1:10" s="14" customFormat="1" ht="79.2" customHeight="1" x14ac:dyDescent="0.4">
      <c r="A111" s="376" t="s">
        <v>98</v>
      </c>
      <c r="B111" s="294"/>
      <c r="C111" s="73"/>
      <c r="D111" s="294"/>
      <c r="E111" s="73"/>
      <c r="F111" s="294"/>
      <c r="G111" s="73"/>
      <c r="H111" s="294"/>
      <c r="I111" s="73"/>
      <c r="J111" s="274"/>
    </row>
    <row r="112" spans="1:10" s="9" customFormat="1" ht="42" customHeight="1" x14ac:dyDescent="0.3">
      <c r="A112" s="143" t="s">
        <v>99</v>
      </c>
      <c r="B112" s="75"/>
      <c r="C112" s="76"/>
      <c r="D112" s="75"/>
      <c r="E112" s="76"/>
      <c r="F112" s="75"/>
      <c r="G112" s="76"/>
      <c r="H112" s="75"/>
      <c r="I112" s="76"/>
      <c r="J112" s="274"/>
    </row>
    <row r="113" spans="1:10" s="9" customFormat="1" ht="41.4" x14ac:dyDescent="0.25">
      <c r="A113" s="17" t="s">
        <v>415</v>
      </c>
      <c r="B113" s="104" t="s">
        <v>100</v>
      </c>
      <c r="C113" s="76"/>
      <c r="D113" s="104" t="s">
        <v>100</v>
      </c>
      <c r="E113" s="76"/>
      <c r="F113" s="104" t="s">
        <v>100</v>
      </c>
      <c r="G113" s="76"/>
      <c r="H113" s="104" t="s">
        <v>100</v>
      </c>
      <c r="I113" s="76"/>
      <c r="J113" s="274"/>
    </row>
    <row r="114" spans="1:10" s="11" customFormat="1" ht="32.4" customHeight="1" x14ac:dyDescent="0.25">
      <c r="A114" s="144" t="s">
        <v>101</v>
      </c>
      <c r="B114" s="51"/>
      <c r="C114" s="76"/>
      <c r="D114" s="51"/>
      <c r="E114" s="76"/>
      <c r="F114" s="51"/>
      <c r="G114" s="76"/>
      <c r="H114" s="51"/>
      <c r="I114" s="76"/>
      <c r="J114" s="277"/>
    </row>
    <row r="115" spans="1:10" s="16" customFormat="1" ht="32.4" customHeight="1" x14ac:dyDescent="0.25">
      <c r="A115" s="144" t="s">
        <v>102</v>
      </c>
      <c r="B115" s="51"/>
      <c r="C115" s="76"/>
      <c r="D115" s="51"/>
      <c r="E115" s="76"/>
      <c r="F115" s="51"/>
      <c r="G115" s="76"/>
      <c r="H115" s="51"/>
      <c r="I115" s="76"/>
      <c r="J115" s="274"/>
    </row>
    <row r="116" spans="1:10" s="6" customFormat="1" ht="31.8" customHeight="1" x14ac:dyDescent="0.25">
      <c r="A116" s="144" t="s">
        <v>103</v>
      </c>
      <c r="B116" s="51"/>
      <c r="C116" s="76"/>
      <c r="D116" s="51"/>
      <c r="E116" s="76"/>
      <c r="F116" s="51"/>
      <c r="G116" s="76"/>
      <c r="H116" s="51"/>
      <c r="I116" s="76"/>
      <c r="J116" s="274"/>
    </row>
    <row r="117" spans="1:10" s="9" customFormat="1" ht="31.8" customHeight="1" x14ac:dyDescent="0.25">
      <c r="A117" s="18" t="s">
        <v>104</v>
      </c>
      <c r="B117" s="51"/>
      <c r="C117" s="76"/>
      <c r="D117" s="51"/>
      <c r="E117" s="76"/>
      <c r="F117" s="51"/>
      <c r="G117" s="76"/>
      <c r="H117" s="51"/>
      <c r="I117" s="76"/>
      <c r="J117" s="274"/>
    </row>
    <row r="118" spans="1:10" s="9" customFormat="1" ht="30" customHeight="1" x14ac:dyDescent="0.25">
      <c r="A118" s="226" t="s">
        <v>105</v>
      </c>
      <c r="B118" s="51"/>
      <c r="C118" s="76"/>
      <c r="D118" s="51"/>
      <c r="E118" s="76"/>
      <c r="F118" s="51"/>
      <c r="G118" s="76"/>
      <c r="H118" s="51"/>
      <c r="I118" s="76"/>
      <c r="J118" s="274"/>
    </row>
    <row r="119" spans="1:10" s="9" customFormat="1" ht="33" customHeight="1" thickBot="1" x14ac:dyDescent="0.3">
      <c r="A119" s="227" t="s">
        <v>106</v>
      </c>
      <c r="B119" s="77"/>
      <c r="C119" s="76"/>
      <c r="D119" s="77"/>
      <c r="E119" s="76"/>
      <c r="F119" s="77"/>
      <c r="G119" s="76"/>
      <c r="H119" s="77"/>
      <c r="I119" s="76"/>
      <c r="J119" s="274"/>
    </row>
    <row r="120" spans="1:10" s="16" customFormat="1" ht="31.8" customHeight="1" thickTop="1" x14ac:dyDescent="0.25">
      <c r="A120" s="384" t="s">
        <v>107</v>
      </c>
      <c r="B120" s="78">
        <f>SUM(B114:B119)</f>
        <v>0</v>
      </c>
      <c r="C120" s="76"/>
      <c r="D120" s="78">
        <f>SUM(D114:D119)</f>
        <v>0</v>
      </c>
      <c r="E120" s="76"/>
      <c r="F120" s="78">
        <f>SUM(F114:F119)</f>
        <v>0</v>
      </c>
      <c r="G120" s="76"/>
      <c r="H120" s="78">
        <f>SUM(H114:H119)</f>
        <v>0</v>
      </c>
      <c r="I120" s="76"/>
      <c r="J120" s="274"/>
    </row>
    <row r="121" spans="1:10" s="6" customFormat="1" ht="31.8" customHeight="1" x14ac:dyDescent="0.25">
      <c r="A121" s="385" t="s">
        <v>108</v>
      </c>
      <c r="B121" s="51">
        <f>'Efterkalkyl 2024'!B122</f>
        <v>0</v>
      </c>
      <c r="C121" s="76"/>
      <c r="D121" s="51">
        <f>'Efterkalkyl 2024'!D122</f>
        <v>0</v>
      </c>
      <c r="E121" s="76"/>
      <c r="F121" s="51">
        <f>'Efterkalkyl 2024'!F122</f>
        <v>0</v>
      </c>
      <c r="G121" s="76"/>
      <c r="H121" s="51">
        <f>'Efterkalkyl 2024'!H122</f>
        <v>0</v>
      </c>
      <c r="I121" s="76"/>
      <c r="J121" s="274"/>
    </row>
    <row r="122" spans="1:10" s="9" customFormat="1" ht="31.8" customHeight="1" x14ac:dyDescent="0.25">
      <c r="A122" s="386" t="s">
        <v>109</v>
      </c>
      <c r="B122" s="78">
        <f>SUM(B120:B121)</f>
        <v>0</v>
      </c>
      <c r="C122" s="76"/>
      <c r="D122" s="78">
        <f>SUM(D120:D121)</f>
        <v>0</v>
      </c>
      <c r="E122" s="76"/>
      <c r="F122" s="78">
        <f>SUM(F120:F121)</f>
        <v>0</v>
      </c>
      <c r="G122" s="76"/>
      <c r="H122" s="78">
        <f>SUM(H120:H121)</f>
        <v>0</v>
      </c>
      <c r="I122" s="76"/>
      <c r="J122" s="274"/>
    </row>
    <row r="123" spans="1:10" s="9" customFormat="1" ht="52.8" customHeight="1" x14ac:dyDescent="0.3">
      <c r="A123" s="143" t="s">
        <v>416</v>
      </c>
      <c r="B123" s="75"/>
      <c r="C123" s="76"/>
      <c r="D123" s="75"/>
      <c r="E123" s="76"/>
      <c r="F123" s="75"/>
      <c r="G123" s="76"/>
      <c r="H123" s="75"/>
      <c r="I123" s="76"/>
      <c r="J123" s="274"/>
    </row>
    <row r="124" spans="1:10" s="16" customFormat="1" ht="31.8" customHeight="1" x14ac:dyDescent="0.25">
      <c r="A124" s="144" t="s">
        <v>111</v>
      </c>
      <c r="B124" s="51"/>
      <c r="C124" s="76"/>
      <c r="D124" s="51"/>
      <c r="E124" s="76"/>
      <c r="F124" s="51"/>
      <c r="G124" s="76"/>
      <c r="H124" s="51"/>
      <c r="I124" s="76"/>
      <c r="J124" s="274"/>
    </row>
    <row r="125" spans="1:10" s="6" customFormat="1" ht="32.4" customHeight="1" x14ac:dyDescent="0.25">
      <c r="A125" s="144" t="s">
        <v>112</v>
      </c>
      <c r="B125" s="51"/>
      <c r="C125" s="76"/>
      <c r="D125" s="51"/>
      <c r="E125" s="76"/>
      <c r="F125" s="51"/>
      <c r="G125" s="76"/>
      <c r="H125" s="51"/>
      <c r="I125" s="76"/>
      <c r="J125" s="274"/>
    </row>
    <row r="126" spans="1:10" s="9" customFormat="1" ht="32.4" customHeight="1" x14ac:dyDescent="0.25">
      <c r="A126" s="144" t="s">
        <v>113</v>
      </c>
      <c r="B126" s="51"/>
      <c r="C126" s="76"/>
      <c r="D126" s="51"/>
      <c r="E126" s="76"/>
      <c r="F126" s="51"/>
      <c r="G126" s="76"/>
      <c r="H126" s="51"/>
      <c r="I126" s="76"/>
      <c r="J126" s="274"/>
    </row>
    <row r="127" spans="1:10" s="9" customFormat="1" ht="35.4" customHeight="1" x14ac:dyDescent="0.25">
      <c r="A127" s="18" t="s">
        <v>114</v>
      </c>
      <c r="B127" s="51"/>
      <c r="C127" s="76"/>
      <c r="D127" s="48"/>
      <c r="E127" s="76"/>
      <c r="F127" s="48"/>
      <c r="G127" s="76"/>
      <c r="H127" s="48"/>
      <c r="I127" s="76"/>
      <c r="J127" s="274"/>
    </row>
    <row r="128" spans="1:10" s="9" customFormat="1" ht="35.4" customHeight="1" x14ac:dyDescent="0.25">
      <c r="A128" s="226" t="s">
        <v>105</v>
      </c>
      <c r="B128" s="51"/>
      <c r="C128" s="76"/>
      <c r="D128" s="48"/>
      <c r="E128" s="76"/>
      <c r="F128" s="48"/>
      <c r="G128" s="76"/>
      <c r="H128" s="48"/>
      <c r="I128" s="76"/>
      <c r="J128" s="274"/>
    </row>
    <row r="129" spans="1:10" ht="37.200000000000003" customHeight="1" thickBot="1" x14ac:dyDescent="0.3">
      <c r="A129" s="246" t="s">
        <v>106</v>
      </c>
      <c r="B129" s="77"/>
      <c r="C129" s="76"/>
      <c r="D129" s="77"/>
      <c r="E129" s="76"/>
      <c r="F129" s="77"/>
      <c r="G129" s="76"/>
      <c r="H129" s="77"/>
      <c r="I129" s="76"/>
    </row>
    <row r="130" spans="1:10" s="9" customFormat="1" ht="29.4" customHeight="1" thickTop="1" x14ac:dyDescent="0.25">
      <c r="A130" s="384" t="s">
        <v>115</v>
      </c>
      <c r="B130" s="78">
        <f>SUM(B124:B129)</f>
        <v>0</v>
      </c>
      <c r="C130" s="76"/>
      <c r="D130" s="78">
        <f>SUM(D124:D129)</f>
        <v>0</v>
      </c>
      <c r="E130" s="76"/>
      <c r="F130" s="78">
        <f>SUM(F124:F129)</f>
        <v>0</v>
      </c>
      <c r="G130" s="76"/>
      <c r="H130" s="78">
        <f>SUM(H124:H129)</f>
        <v>0</v>
      </c>
      <c r="I130" s="76"/>
      <c r="J130" s="274"/>
    </row>
    <row r="131" spans="1:10" s="9" customFormat="1" ht="29.4" customHeight="1" x14ac:dyDescent="0.25">
      <c r="A131" s="385" t="s">
        <v>108</v>
      </c>
      <c r="B131" s="51">
        <f>'Efterkalkyl 2024'!B132</f>
        <v>0</v>
      </c>
      <c r="C131" s="76"/>
      <c r="D131" s="51">
        <f>'Efterkalkyl 2024'!D132</f>
        <v>0</v>
      </c>
      <c r="E131" s="76"/>
      <c r="F131" s="51">
        <f>'Efterkalkyl 2024'!F132</f>
        <v>0</v>
      </c>
      <c r="G131" s="76"/>
      <c r="H131" s="51">
        <f>'Efterkalkyl 2024'!H132</f>
        <v>0</v>
      </c>
      <c r="I131" s="76"/>
      <c r="J131" s="274"/>
    </row>
    <row r="132" spans="1:10" ht="29.4" customHeight="1" x14ac:dyDescent="0.25">
      <c r="A132" s="386" t="s">
        <v>116</v>
      </c>
      <c r="B132" s="78">
        <f>SUM(B130:B131)</f>
        <v>0</v>
      </c>
      <c r="C132" s="76"/>
      <c r="D132" s="78">
        <f>SUM(D130:D131)</f>
        <v>0</v>
      </c>
      <c r="E132" s="76"/>
      <c r="F132" s="78">
        <f>SUM(F130:F131)</f>
        <v>0</v>
      </c>
      <c r="G132" s="76"/>
      <c r="H132" s="78">
        <f>SUM(H130:H131)</f>
        <v>0</v>
      </c>
      <c r="I132" s="76"/>
    </row>
    <row r="133" spans="1:10" s="9" customFormat="1" ht="85.8" customHeight="1" x14ac:dyDescent="0.25">
      <c r="A133" s="103" t="s">
        <v>117</v>
      </c>
      <c r="B133" s="79"/>
      <c r="C133" s="80"/>
      <c r="D133" s="79"/>
      <c r="E133" s="80"/>
      <c r="F133" s="79"/>
      <c r="G133" s="80"/>
      <c r="H133" s="79"/>
      <c r="I133" s="80"/>
      <c r="J133" s="274"/>
    </row>
    <row r="134" spans="1:10" s="9" customFormat="1" ht="38.4" customHeight="1" x14ac:dyDescent="0.25">
      <c r="A134" s="105" t="s">
        <v>118</v>
      </c>
      <c r="B134" s="51"/>
      <c r="C134" s="80"/>
      <c r="D134" s="51"/>
      <c r="E134" s="80"/>
      <c r="F134" s="51"/>
      <c r="G134" s="80"/>
      <c r="H134" s="51"/>
      <c r="I134" s="80"/>
      <c r="J134" s="274"/>
    </row>
    <row r="135" spans="1:10" s="9" customFormat="1" ht="39.6" customHeight="1" thickBot="1" x14ac:dyDescent="0.3">
      <c r="A135" s="230" t="s">
        <v>119</v>
      </c>
      <c r="B135" s="231"/>
      <c r="C135" s="145"/>
      <c r="D135" s="231"/>
      <c r="E135" s="145"/>
      <c r="F135" s="231"/>
      <c r="G135" s="145"/>
      <c r="H135" s="231"/>
      <c r="I135" s="145"/>
      <c r="J135" s="274"/>
    </row>
    <row r="136" spans="1:10" s="9" customFormat="1" ht="39.6" customHeight="1" thickTop="1" x14ac:dyDescent="0.25">
      <c r="A136" s="384" t="s">
        <v>120</v>
      </c>
      <c r="B136" s="147">
        <f>SUM(B134:B135)</f>
        <v>0</v>
      </c>
      <c r="C136" s="145"/>
      <c r="D136" s="147">
        <f>SUM(D134:D135)</f>
        <v>0</v>
      </c>
      <c r="E136" s="145"/>
      <c r="F136" s="147">
        <f>SUM(F134:F135)</f>
        <v>0</v>
      </c>
      <c r="G136" s="145"/>
      <c r="H136" s="147">
        <f>SUM(H134:H135)</f>
        <v>0</v>
      </c>
      <c r="I136" s="145"/>
      <c r="J136" s="274"/>
    </row>
    <row r="137" spans="1:10" s="9" customFormat="1" ht="31.2" customHeight="1" x14ac:dyDescent="0.25">
      <c r="A137" s="385" t="s">
        <v>108</v>
      </c>
      <c r="B137" s="10">
        <f>'Efterkalkyl 2024'!B138</f>
        <v>0</v>
      </c>
      <c r="C137" s="145"/>
      <c r="D137" s="10">
        <f>'Efterkalkyl 2024'!D138</f>
        <v>0</v>
      </c>
      <c r="E137" s="145"/>
      <c r="F137" s="10">
        <f>'Efterkalkyl 2024'!F138</f>
        <v>0</v>
      </c>
      <c r="G137" s="145"/>
      <c r="H137" s="10">
        <f>'Efterkalkyl 2024'!H138</f>
        <v>0</v>
      </c>
      <c r="I137" s="145"/>
      <c r="J137" s="274"/>
    </row>
    <row r="138" spans="1:10" s="9" customFormat="1" ht="31.2" customHeight="1" x14ac:dyDescent="0.25">
      <c r="A138" s="386" t="s">
        <v>121</v>
      </c>
      <c r="B138" s="147">
        <f>SUM(B136:B137)</f>
        <v>0</v>
      </c>
      <c r="C138" s="145"/>
      <c r="D138" s="147">
        <f>SUM(D136:D137)</f>
        <v>0</v>
      </c>
      <c r="E138" s="145"/>
      <c r="F138" s="147">
        <f>SUM(F136:F137)</f>
        <v>0</v>
      </c>
      <c r="G138" s="145"/>
      <c r="H138" s="147">
        <f>SUM(H136:H137)</f>
        <v>0</v>
      </c>
      <c r="I138" s="145"/>
      <c r="J138" s="274"/>
    </row>
    <row r="139" spans="1:10" s="14" customFormat="1" ht="58.2" customHeight="1" x14ac:dyDescent="0.3">
      <c r="A139" s="378" t="s">
        <v>122</v>
      </c>
      <c r="B139" s="102"/>
      <c r="C139" s="296"/>
      <c r="D139" s="102"/>
      <c r="E139" s="296"/>
      <c r="F139" s="102"/>
      <c r="G139" s="296"/>
      <c r="H139" s="102"/>
      <c r="I139" s="296"/>
      <c r="J139" s="274"/>
    </row>
    <row r="140" spans="1:10" s="14" customFormat="1" ht="43.2" customHeight="1" x14ac:dyDescent="0.25">
      <c r="A140" s="148" t="s">
        <v>92</v>
      </c>
      <c r="B140" s="43">
        <f>B105</f>
        <v>0</v>
      </c>
      <c r="C140" s="297"/>
      <c r="D140" s="43">
        <f>D105</f>
        <v>0</v>
      </c>
      <c r="E140" s="297"/>
      <c r="F140" s="43">
        <f>F105</f>
        <v>0</v>
      </c>
      <c r="G140" s="297"/>
      <c r="H140" s="43">
        <f>H105</f>
        <v>0</v>
      </c>
      <c r="I140" s="297"/>
      <c r="J140" s="274"/>
    </row>
    <row r="141" spans="1:10" s="14" customFormat="1" ht="43.2" customHeight="1" x14ac:dyDescent="0.25">
      <c r="A141" s="148" t="s">
        <v>93</v>
      </c>
      <c r="B141" s="43">
        <f>B106</f>
        <v>0</v>
      </c>
      <c r="C141" s="297"/>
      <c r="D141" s="43">
        <f>D106</f>
        <v>0</v>
      </c>
      <c r="E141" s="297"/>
      <c r="F141" s="43">
        <f>F106</f>
        <v>0</v>
      </c>
      <c r="G141" s="297"/>
      <c r="H141" s="43">
        <f>H106</f>
        <v>0</v>
      </c>
      <c r="I141" s="297"/>
      <c r="J141" s="274"/>
    </row>
    <row r="142" spans="1:10" s="14" customFormat="1" ht="43.2" customHeight="1" x14ac:dyDescent="0.25">
      <c r="A142" s="149" t="s">
        <v>123</v>
      </c>
      <c r="B142" s="43">
        <f>B108</f>
        <v>0</v>
      </c>
      <c r="C142" s="297"/>
      <c r="D142" s="43">
        <f>D108</f>
        <v>0</v>
      </c>
      <c r="E142" s="297"/>
      <c r="F142" s="43">
        <f>F108</f>
        <v>0</v>
      </c>
      <c r="G142" s="297"/>
      <c r="H142" s="43">
        <f>H108</f>
        <v>0</v>
      </c>
      <c r="I142" s="297"/>
      <c r="J142" s="274"/>
    </row>
    <row r="143" spans="1:10" s="7" customFormat="1" ht="43.2" customHeight="1" x14ac:dyDescent="0.25">
      <c r="A143" s="149" t="s">
        <v>124</v>
      </c>
      <c r="B143" s="43">
        <f>B109</f>
        <v>0</v>
      </c>
      <c r="C143" s="297"/>
      <c r="D143" s="43">
        <f>D109</f>
        <v>0</v>
      </c>
      <c r="E143" s="297"/>
      <c r="F143" s="43">
        <f>F109</f>
        <v>0</v>
      </c>
      <c r="G143" s="297"/>
      <c r="H143" s="43">
        <f>H109</f>
        <v>0</v>
      </c>
      <c r="I143" s="297"/>
      <c r="J143" s="274"/>
    </row>
    <row r="144" spans="1:10" s="14" customFormat="1" ht="31.2" customHeight="1" x14ac:dyDescent="0.25">
      <c r="A144" s="149" t="s">
        <v>109</v>
      </c>
      <c r="B144" s="43">
        <f>B122</f>
        <v>0</v>
      </c>
      <c r="C144" s="297"/>
      <c r="D144" s="43">
        <f>D122</f>
        <v>0</v>
      </c>
      <c r="E144" s="297"/>
      <c r="F144" s="43">
        <f>F122</f>
        <v>0</v>
      </c>
      <c r="G144" s="297"/>
      <c r="H144" s="43">
        <f>H122</f>
        <v>0</v>
      </c>
      <c r="I144" s="297"/>
      <c r="J144" s="274"/>
    </row>
    <row r="145" spans="1:10" s="14" customFormat="1" ht="31.2" customHeight="1" x14ac:dyDescent="0.25">
      <c r="A145" s="149" t="s">
        <v>116</v>
      </c>
      <c r="B145" s="43">
        <f>B132</f>
        <v>0</v>
      </c>
      <c r="C145" s="297"/>
      <c r="D145" s="43">
        <f>D132</f>
        <v>0</v>
      </c>
      <c r="E145" s="297"/>
      <c r="F145" s="43">
        <f>F132</f>
        <v>0</v>
      </c>
      <c r="G145" s="297"/>
      <c r="H145" s="43">
        <f>H132</f>
        <v>0</v>
      </c>
      <c r="I145" s="297"/>
      <c r="J145" s="274"/>
    </row>
    <row r="146" spans="1:10" s="14" customFormat="1" ht="34.200000000000003" customHeight="1" thickBot="1" x14ac:dyDescent="0.3">
      <c r="A146" s="139" t="s">
        <v>125</v>
      </c>
      <c r="B146" s="67">
        <f>B138</f>
        <v>0</v>
      </c>
      <c r="C146" s="297"/>
      <c r="D146" s="67">
        <f>D138</f>
        <v>0</v>
      </c>
      <c r="E146" s="297"/>
      <c r="F146" s="67">
        <f>F138</f>
        <v>0</v>
      </c>
      <c r="G146" s="297"/>
      <c r="H146" s="67">
        <f>H138</f>
        <v>0</v>
      </c>
      <c r="I146" s="297"/>
      <c r="J146" s="274"/>
    </row>
    <row r="147" spans="1:10" s="14" customFormat="1" ht="45.6" customHeight="1" thickTop="1" x14ac:dyDescent="0.25">
      <c r="A147" s="377" t="s">
        <v>408</v>
      </c>
      <c r="B147" s="150">
        <f>SUM(B140:B146)</f>
        <v>0</v>
      </c>
      <c r="C147" s="298"/>
      <c r="D147" s="150">
        <f>SUM(D140:D146)</f>
        <v>0</v>
      </c>
      <c r="E147" s="298"/>
      <c r="F147" s="150">
        <f>SUM(F140:F146)</f>
        <v>0</v>
      </c>
      <c r="G147" s="298"/>
      <c r="H147" s="150">
        <f>SUM(H140:H146)</f>
        <v>0</v>
      </c>
      <c r="I147" s="298"/>
      <c r="J147" s="274"/>
    </row>
    <row r="148" spans="1:10" s="14" customFormat="1" ht="87.6" customHeight="1" x14ac:dyDescent="0.25">
      <c r="A148" s="345" t="s">
        <v>409</v>
      </c>
      <c r="B148"/>
      <c r="C148" s="298"/>
      <c r="D148" s="299"/>
      <c r="E148" s="298"/>
      <c r="F148" s="300"/>
      <c r="G148" s="340"/>
      <c r="H148" s="340"/>
      <c r="I148" s="340"/>
      <c r="J148" s="274"/>
    </row>
    <row r="149" spans="1:10" s="14" customFormat="1" ht="25.05" customHeight="1" x14ac:dyDescent="0.25">
      <c r="A149" s="133" t="s">
        <v>127</v>
      </c>
      <c r="B149" s="188"/>
      <c r="C149" s="297"/>
      <c r="D149" s="301"/>
      <c r="E149" s="336"/>
      <c r="F149" s="300"/>
      <c r="G149" s="340"/>
      <c r="H149" s="340"/>
      <c r="I149" s="340"/>
      <c r="J149" s="274"/>
    </row>
    <row r="150" spans="1:10" s="14" customFormat="1" ht="25.05" customHeight="1" x14ac:dyDescent="0.25">
      <c r="A150" s="186" t="s">
        <v>128</v>
      </c>
      <c r="B150" s="188"/>
      <c r="C150" s="297"/>
      <c r="D150" s="301"/>
      <c r="E150" s="336"/>
      <c r="F150" s="300"/>
      <c r="G150" s="340"/>
      <c r="H150" s="340"/>
      <c r="I150" s="340"/>
      <c r="J150" s="274"/>
    </row>
    <row r="151" spans="1:10" s="14" customFormat="1" ht="25.05" customHeight="1" x14ac:dyDescent="0.25">
      <c r="A151" s="187" t="s">
        <v>129</v>
      </c>
      <c r="B151" s="188"/>
      <c r="C151" s="297"/>
      <c r="D151" s="301"/>
      <c r="E151" s="336"/>
      <c r="F151" s="300"/>
      <c r="G151" s="340"/>
      <c r="H151" s="340"/>
      <c r="I151" s="340"/>
      <c r="J151" s="274"/>
    </row>
    <row r="152" spans="1:10" s="14" customFormat="1" ht="51.6" customHeight="1" thickBot="1" x14ac:dyDescent="0.35">
      <c r="A152" s="151" t="s">
        <v>130</v>
      </c>
      <c r="B152" s="323">
        <f>B149-(SUM(B150:B151))</f>
        <v>0</v>
      </c>
      <c r="C152" s="336"/>
      <c r="D152" s="294"/>
      <c r="E152" s="336"/>
      <c r="F152" s="300"/>
      <c r="G152"/>
      <c r="H152" s="340"/>
      <c r="I152" s="340"/>
      <c r="J152" s="308"/>
    </row>
    <row r="153" spans="1:10" s="7" customFormat="1" ht="56.4" customHeight="1" thickTop="1" thickBot="1" x14ac:dyDescent="0.3">
      <c r="A153" s="106" t="s">
        <v>131</v>
      </c>
      <c r="B153" s="324">
        <f>ROUNDDOWN(B147-B152,2)</f>
        <v>0</v>
      </c>
      <c r="C153" s="310" t="str">
        <f>IF((B153)=0,"",IF((B153)&lt;&gt;0,"Kontrollera siffrorna!"))</f>
        <v/>
      </c>
      <c r="D153" s="294"/>
      <c r="E153" s="336"/>
      <c r="F153" s="71"/>
      <c r="G153" s="336"/>
      <c r="H153" s="336"/>
      <c r="I153" s="336"/>
      <c r="J153" s="274"/>
    </row>
    <row r="154" spans="1:10" s="14" customFormat="1" ht="38.4" customHeight="1" thickTop="1" x14ac:dyDescent="0.25">
      <c r="A154" s="133" t="s">
        <v>132</v>
      </c>
      <c r="B154" s="188">
        <f>'Efterkalkyl 2024'!B149</f>
        <v>0</v>
      </c>
      <c r="C154" s="343"/>
      <c r="D154" s="301"/>
      <c r="E154" s="336"/>
      <c r="F154" s="300"/>
      <c r="G154" s="340"/>
      <c r="H154" s="340"/>
      <c r="I154" s="340"/>
      <c r="J154" s="274"/>
    </row>
    <row r="155" spans="1:10" s="14" customFormat="1" ht="38.4" customHeight="1" x14ac:dyDescent="0.25">
      <c r="A155" s="133" t="s">
        <v>133</v>
      </c>
      <c r="B155" s="188">
        <f>'Efterkalkyl 2024'!B150</f>
        <v>0</v>
      </c>
      <c r="C155" s="343"/>
      <c r="D155" s="301"/>
      <c r="E155" s="336"/>
      <c r="F155" s="300"/>
      <c r="G155" s="340"/>
      <c r="H155" s="340"/>
      <c r="I155" s="340"/>
      <c r="J155" s="274"/>
    </row>
    <row r="156" spans="1:10" s="14" customFormat="1" ht="38.4" customHeight="1" thickBot="1" x14ac:dyDescent="0.3">
      <c r="A156" s="133" t="s">
        <v>134</v>
      </c>
      <c r="B156" s="188">
        <f>'Efterkalkyl 2024'!B151</f>
        <v>0</v>
      </c>
      <c r="C156" s="343"/>
      <c r="D156" s="301"/>
      <c r="E156" s="336"/>
      <c r="F156" s="300"/>
      <c r="G156" s="340"/>
      <c r="H156" s="340"/>
      <c r="I156" s="340"/>
      <c r="J156" s="274"/>
    </row>
    <row r="157" spans="1:10" s="14" customFormat="1" ht="46.2" customHeight="1" thickTop="1" x14ac:dyDescent="0.3">
      <c r="A157" s="152" t="s">
        <v>135</v>
      </c>
      <c r="B157" s="325">
        <f>B154-(SUM(B155:B156))</f>
        <v>0</v>
      </c>
      <c r="C157"/>
      <c r="D157" s="301"/>
      <c r="E157" s="336"/>
      <c r="F157" s="300"/>
      <c r="G157" s="340"/>
      <c r="H157" s="340"/>
      <c r="I157" s="340"/>
      <c r="J157" s="308"/>
    </row>
    <row r="158" spans="1:10" s="107" customFormat="1" ht="61.8" customHeight="1" x14ac:dyDescent="0.3">
      <c r="A158" s="189" t="s">
        <v>136</v>
      </c>
      <c r="B158" s="336"/>
      <c r="C158" s="71"/>
      <c r="D158" s="301"/>
      <c r="E158" s="95"/>
      <c r="F158" s="313"/>
      <c r="G158" s="314"/>
      <c r="H158" s="314"/>
      <c r="I158" s="314"/>
      <c r="J158" s="277"/>
    </row>
    <row r="159" spans="1:10" s="107" customFormat="1" ht="36" customHeight="1" x14ac:dyDescent="0.25">
      <c r="A159" s="381" t="s">
        <v>137</v>
      </c>
      <c r="B159" s="153"/>
      <c r="C159" s="81"/>
      <c r="D159" s="278"/>
      <c r="E159" s="95"/>
      <c r="F159" s="278"/>
      <c r="G159" s="314"/>
      <c r="H159" s="278"/>
      <c r="I159" s="314"/>
      <c r="J159" s="277"/>
    </row>
    <row r="160" spans="1:10" ht="25.05" customHeight="1" x14ac:dyDescent="0.25">
      <c r="A160" s="182" t="s">
        <v>138</v>
      </c>
      <c r="B160" s="82"/>
      <c r="C160" s="81"/>
      <c r="D160" s="279"/>
      <c r="F160" s="279"/>
      <c r="G160" s="336"/>
      <c r="H160" s="279"/>
      <c r="I160" s="336"/>
    </row>
    <row r="161" spans="1:10" ht="25.05" customHeight="1" x14ac:dyDescent="0.25">
      <c r="A161" s="175" t="s">
        <v>139</v>
      </c>
      <c r="B161" s="82"/>
      <c r="C161" s="81"/>
      <c r="D161" s="279"/>
      <c r="F161" s="279"/>
      <c r="G161" s="336"/>
      <c r="H161" s="279"/>
      <c r="I161" s="336"/>
    </row>
    <row r="162" spans="1:10" ht="25.05" customHeight="1" x14ac:dyDescent="0.25">
      <c r="A162" s="182" t="s">
        <v>140</v>
      </c>
      <c r="B162" s="82"/>
      <c r="C162" s="81"/>
      <c r="D162" s="279"/>
      <c r="F162" s="279"/>
      <c r="G162" s="336"/>
      <c r="H162" s="279"/>
      <c r="I162" s="336"/>
    </row>
    <row r="163" spans="1:10" ht="25.05" customHeight="1" x14ac:dyDescent="0.25">
      <c r="A163" s="182" t="s">
        <v>141</v>
      </c>
      <c r="B163" s="82"/>
      <c r="C163" s="81"/>
      <c r="D163" s="279"/>
      <c r="F163" s="279"/>
      <c r="G163" s="336"/>
      <c r="H163" s="279"/>
      <c r="I163" s="336"/>
    </row>
    <row r="164" spans="1:10" ht="25.05" customHeight="1" x14ac:dyDescent="0.25">
      <c r="A164" s="184" t="s">
        <v>142</v>
      </c>
      <c r="B164" s="83"/>
      <c r="C164" s="71"/>
      <c r="D164" s="117"/>
      <c r="F164" s="117"/>
      <c r="G164" s="336"/>
      <c r="H164" s="117"/>
      <c r="I164" s="336"/>
    </row>
    <row r="165" spans="1:10" ht="25.05" customHeight="1" x14ac:dyDescent="0.25">
      <c r="A165" s="185" t="s">
        <v>143</v>
      </c>
      <c r="B165" s="84">
        <f>SUM(B160:B164)</f>
        <v>0</v>
      </c>
      <c r="C165" s="71"/>
      <c r="D165" s="280">
        <f>SUM(D160:D164)</f>
        <v>0</v>
      </c>
      <c r="F165" s="280">
        <f>SUM(F160:F164)</f>
        <v>0</v>
      </c>
      <c r="G165" s="336"/>
      <c r="H165" s="280">
        <f>SUM(H160:H164)</f>
        <v>0</v>
      </c>
      <c r="I165" s="336"/>
    </row>
    <row r="166" spans="1:10" ht="25.05" customHeight="1" x14ac:dyDescent="0.25">
      <c r="A166" s="175" t="s">
        <v>144</v>
      </c>
      <c r="B166" s="85">
        <f>B18+B19+B20+B21+B66+B82+B114+B124+B48</f>
        <v>0</v>
      </c>
      <c r="C166" s="71"/>
      <c r="D166" s="281">
        <f>D18+D19+D20+D21+D66+D82+D114+D124+D48</f>
        <v>0</v>
      </c>
      <c r="F166" s="281">
        <f>F18+F19+F20+F21+F66+F82+F114+F124+F48</f>
        <v>0</v>
      </c>
      <c r="G166" s="336"/>
      <c r="H166" s="281">
        <f>H18+H19+H20+H21+H66+H82+H114+H124+H48</f>
        <v>0</v>
      </c>
      <c r="I166" s="336"/>
    </row>
    <row r="167" spans="1:10" s="403" customFormat="1" ht="25.05" customHeight="1" x14ac:dyDescent="0.25">
      <c r="A167" s="175" t="s">
        <v>145</v>
      </c>
      <c r="B167" s="86">
        <f>-(B46-B41-B43-B24+B68+B72+B74+B86+B88-B115-B125+B71+B51+B54+B55+B57-B44-B102)</f>
        <v>0</v>
      </c>
      <c r="C167" s="71"/>
      <c r="D167" s="86">
        <f>-(D46-D41-D43-D24+D68+D72+D74+D86+D88-D115-D125+D71+D51+D54+D55+D57-D44-D102)</f>
        <v>0</v>
      </c>
      <c r="E167" s="39"/>
      <c r="F167" s="86">
        <f>-(F46-F41-F43-F24+F68+F72+F74+F86+F88-F115-F125+F71+F51+F54+F55+F57-F44-F102)</f>
        <v>0</v>
      </c>
      <c r="G167" s="71"/>
      <c r="H167" s="86">
        <f>-(H46-H41-H43-H24+H68+H72+H74+H86+H88-H115-H125+H71+H51+H54+H55+H57-H44-H102)</f>
        <v>0</v>
      </c>
      <c r="I167" s="71"/>
      <c r="J167" s="274"/>
    </row>
    <row r="168" spans="1:10" ht="25.05" customHeight="1" x14ac:dyDescent="0.25">
      <c r="A168" s="182" t="s">
        <v>140</v>
      </c>
      <c r="B168" s="85">
        <f>B162</f>
        <v>0</v>
      </c>
      <c r="C168" s="71"/>
      <c r="D168" s="281">
        <f>D162</f>
        <v>0</v>
      </c>
      <c r="F168" s="281">
        <f>F162</f>
        <v>0</v>
      </c>
      <c r="G168" s="336"/>
      <c r="H168" s="281">
        <f>H162</f>
        <v>0</v>
      </c>
      <c r="I168" s="336"/>
    </row>
    <row r="169" spans="1:10" ht="25.05" customHeight="1" x14ac:dyDescent="0.25">
      <c r="A169" s="182" t="s">
        <v>141</v>
      </c>
      <c r="B169" s="85">
        <f>B163</f>
        <v>0</v>
      </c>
      <c r="C169" s="71"/>
      <c r="D169" s="281">
        <f>D163</f>
        <v>0</v>
      </c>
      <c r="F169" s="281">
        <f>F163</f>
        <v>0</v>
      </c>
      <c r="G169" s="336"/>
      <c r="H169" s="281">
        <f>H163</f>
        <v>0</v>
      </c>
      <c r="I169" s="336"/>
    </row>
    <row r="170" spans="1:10" ht="25.05" customHeight="1" x14ac:dyDescent="0.25">
      <c r="A170" s="184" t="s">
        <v>142</v>
      </c>
      <c r="B170" s="93">
        <f>-B44</f>
        <v>0</v>
      </c>
      <c r="C170" s="71"/>
      <c r="D170" s="287">
        <f>-D44</f>
        <v>0</v>
      </c>
      <c r="F170" s="287">
        <f>-F44</f>
        <v>0</v>
      </c>
      <c r="G170" s="336"/>
      <c r="H170" s="287">
        <f>-H44</f>
        <v>0</v>
      </c>
      <c r="I170" s="336"/>
    </row>
    <row r="171" spans="1:10" ht="25.05" customHeight="1" x14ac:dyDescent="0.25">
      <c r="A171" s="185" t="s">
        <v>146</v>
      </c>
      <c r="B171" s="84">
        <f>SUM(B166:B170)</f>
        <v>0</v>
      </c>
      <c r="C171" s="71"/>
      <c r="D171" s="280">
        <f>SUM(D166:D170)</f>
        <v>0</v>
      </c>
      <c r="F171" s="280">
        <f>SUM(F166:F170)</f>
        <v>0</v>
      </c>
      <c r="G171" s="336"/>
      <c r="H171" s="280">
        <f>SUM(H166:H170)</f>
        <v>0</v>
      </c>
      <c r="I171" s="336"/>
    </row>
    <row r="172" spans="1:10" ht="25.05" customHeight="1" x14ac:dyDescent="0.25">
      <c r="A172" s="175" t="s">
        <v>147</v>
      </c>
      <c r="B172" s="88">
        <f>ROUNDDOWN(B165-B171,2)</f>
        <v>0</v>
      </c>
      <c r="C172" s="89" t="str">
        <f>IF((B172)=0,"",IF((B172)&lt;&gt;0,"Kontrollera siffrorna!"))</f>
        <v/>
      </c>
      <c r="D172" s="283">
        <f>ROUNDDOWN(D165-D171,2)</f>
        <v>0</v>
      </c>
      <c r="F172" s="283">
        <f>ROUNDDOWN(F165-F171,2)</f>
        <v>0</v>
      </c>
      <c r="G172" s="336"/>
      <c r="H172" s="283">
        <f>ROUNDDOWN(H165-H171,2)</f>
        <v>0</v>
      </c>
      <c r="I172" s="336"/>
    </row>
    <row r="173" spans="1:10" ht="25.05" customHeight="1" x14ac:dyDescent="0.25">
      <c r="A173" s="381" t="s">
        <v>148</v>
      </c>
      <c r="B173" s="153"/>
      <c r="C173" s="71"/>
      <c r="D173" s="278"/>
      <c r="F173" s="278"/>
      <c r="G173" s="336"/>
      <c r="H173" s="278"/>
      <c r="I173" s="336"/>
    </row>
    <row r="174" spans="1:10" ht="25.05" customHeight="1" x14ac:dyDescent="0.25">
      <c r="A174" s="182" t="s">
        <v>149</v>
      </c>
      <c r="B174" s="82"/>
      <c r="C174" s="71"/>
      <c r="D174" s="279"/>
      <c r="F174" s="279"/>
      <c r="G174" s="336"/>
      <c r="H174" s="279"/>
      <c r="I174" s="336"/>
    </row>
    <row r="175" spans="1:10" ht="25.05" customHeight="1" x14ac:dyDescent="0.25">
      <c r="A175" s="175" t="s">
        <v>150</v>
      </c>
      <c r="B175" s="87">
        <f>-B162</f>
        <v>0</v>
      </c>
      <c r="C175" s="71"/>
      <c r="D175" s="282">
        <f>-D162</f>
        <v>0</v>
      </c>
      <c r="F175" s="282">
        <f>-F162</f>
        <v>0</v>
      </c>
      <c r="G175" s="336"/>
      <c r="H175" s="282">
        <f>-H162</f>
        <v>0</v>
      </c>
      <c r="I175" s="336"/>
    </row>
    <row r="176" spans="1:10" ht="25.05" customHeight="1" x14ac:dyDescent="0.25">
      <c r="A176" s="175" t="s">
        <v>151</v>
      </c>
      <c r="B176" s="88">
        <f>SUM(B174:B175)</f>
        <v>0</v>
      </c>
      <c r="C176" s="71"/>
      <c r="D176" s="283">
        <f>SUM(D174:D175)</f>
        <v>0</v>
      </c>
      <c r="F176" s="283">
        <f>SUM(F174:F175)</f>
        <v>0</v>
      </c>
      <c r="G176" s="336"/>
      <c r="H176" s="283">
        <f>SUM(H174:H175)</f>
        <v>0</v>
      </c>
      <c r="I176" s="336"/>
    </row>
    <row r="177" spans="1:10" ht="25.05" customHeight="1" x14ac:dyDescent="0.25">
      <c r="A177" s="182" t="s">
        <v>152</v>
      </c>
      <c r="B177" s="90">
        <f>'Efterkalkyl 2024'!B174</f>
        <v>0</v>
      </c>
      <c r="C177" s="71"/>
      <c r="D177" s="284">
        <f>'Efterkalkyl 2024'!D174</f>
        <v>0</v>
      </c>
      <c r="F177" s="284">
        <f>'Efterkalkyl 2024'!F174</f>
        <v>0</v>
      </c>
      <c r="G177" s="336"/>
      <c r="H177" s="284">
        <f>'Efterkalkyl 2024'!H174</f>
        <v>0</v>
      </c>
      <c r="I177" s="336"/>
    </row>
    <row r="178" spans="1:10" ht="25.05" customHeight="1" x14ac:dyDescent="0.25">
      <c r="A178" s="183" t="s">
        <v>153</v>
      </c>
      <c r="B178" s="84">
        <f>B176-B177</f>
        <v>0</v>
      </c>
      <c r="C178" s="71"/>
      <c r="D178" s="280">
        <f>D176-D177</f>
        <v>0</v>
      </c>
      <c r="F178" s="280">
        <f>F176-F177</f>
        <v>0</v>
      </c>
      <c r="G178" s="336"/>
      <c r="H178" s="280">
        <f>H176-H177</f>
        <v>0</v>
      </c>
      <c r="I178" s="336"/>
    </row>
    <row r="179" spans="1:10" s="403" customFormat="1" ht="30.6" customHeight="1" x14ac:dyDescent="0.25">
      <c r="A179" s="174" t="s">
        <v>154</v>
      </c>
      <c r="B179" s="85">
        <f>-B97+B41+B87</f>
        <v>0</v>
      </c>
      <c r="C179" s="71"/>
      <c r="D179" s="85">
        <f>-D97+D41+D87</f>
        <v>0</v>
      </c>
      <c r="E179" s="39"/>
      <c r="F179" s="85">
        <f>-F97+F41+F87</f>
        <v>0</v>
      </c>
      <c r="G179" s="71"/>
      <c r="H179" s="85">
        <f>-H97+H41+H87</f>
        <v>0</v>
      </c>
      <c r="I179" s="71"/>
      <c r="J179" s="274"/>
    </row>
    <row r="180" spans="1:10" ht="25.05" customHeight="1" x14ac:dyDescent="0.25">
      <c r="A180" s="174" t="s">
        <v>155</v>
      </c>
      <c r="B180" s="85">
        <f>B117</f>
        <v>0</v>
      </c>
      <c r="C180" s="71"/>
      <c r="D180" s="281">
        <f>D117</f>
        <v>0</v>
      </c>
      <c r="F180" s="281">
        <f>F117</f>
        <v>0</v>
      </c>
      <c r="G180" s="336"/>
      <c r="H180" s="281">
        <f>H117</f>
        <v>0</v>
      </c>
      <c r="I180" s="336"/>
    </row>
    <row r="181" spans="1:10" ht="25.05" customHeight="1" x14ac:dyDescent="0.25">
      <c r="A181" s="174" t="s">
        <v>156</v>
      </c>
      <c r="B181" s="85">
        <f>B127</f>
        <v>0</v>
      </c>
      <c r="C181" s="71"/>
      <c r="D181" s="281">
        <f>D127</f>
        <v>0</v>
      </c>
      <c r="E181" s="91"/>
      <c r="F181" s="281">
        <f>F127</f>
        <v>0</v>
      </c>
      <c r="G181" s="336"/>
      <c r="H181" s="281">
        <f>H127</f>
        <v>0</v>
      </c>
      <c r="I181" s="336"/>
    </row>
    <row r="182" spans="1:10" ht="25.05" customHeight="1" x14ac:dyDescent="0.25">
      <c r="A182" s="175" t="s">
        <v>151</v>
      </c>
      <c r="B182" s="315">
        <f>B179-B181-B180</f>
        <v>0</v>
      </c>
      <c r="C182" s="71"/>
      <c r="D182" s="285">
        <f>D179-D181-D180</f>
        <v>0</v>
      </c>
      <c r="F182" s="285">
        <f>F179-F181-F180</f>
        <v>0</v>
      </c>
      <c r="G182" s="336"/>
      <c r="H182" s="285">
        <f>H179-H181-H180</f>
        <v>0</v>
      </c>
      <c r="I182" s="336"/>
    </row>
    <row r="183" spans="1:10" ht="25.05" customHeight="1" x14ac:dyDescent="0.25">
      <c r="A183" s="175" t="s">
        <v>147</v>
      </c>
      <c r="B183" s="85">
        <f>ROUNDDOWN(IF(B178&gt;0,B178-B182,-B178+B182),2)</f>
        <v>0</v>
      </c>
      <c r="C183" s="92" t="str">
        <f>IF((B183)=0,"",IF((B183)&lt;&gt;0,"Kontrollera siffrorna!"))</f>
        <v/>
      </c>
      <c r="D183" s="281">
        <f>ROUNDDOWN(IF(D178&gt;0,D178-D182,-D178+D182),2)</f>
        <v>0</v>
      </c>
      <c r="F183" s="281">
        <f>ROUNDDOWN(IF(F178&gt;0,F178-F182,-F178+F182),2)</f>
        <v>0</v>
      </c>
      <c r="G183" s="336"/>
      <c r="H183" s="281">
        <f>ROUNDDOWN(IF(H178&gt;0,H178-H182,-H178+H182),2)</f>
        <v>0</v>
      </c>
      <c r="I183" s="336"/>
    </row>
    <row r="184" spans="1:10" ht="25.05" customHeight="1" x14ac:dyDescent="0.25">
      <c r="A184" s="380" t="s">
        <v>157</v>
      </c>
      <c r="B184" s="158"/>
      <c r="C184" s="71"/>
      <c r="D184" s="286"/>
      <c r="F184" s="286"/>
      <c r="G184" s="336"/>
      <c r="H184" s="286"/>
      <c r="I184" s="336"/>
    </row>
    <row r="185" spans="1:10" ht="25.05" customHeight="1" x14ac:dyDescent="0.25">
      <c r="A185" s="174" t="s">
        <v>158</v>
      </c>
      <c r="B185" s="82"/>
      <c r="C185" s="71"/>
      <c r="D185" s="279"/>
      <c r="F185" s="279"/>
      <c r="G185" s="336"/>
      <c r="H185" s="279"/>
      <c r="I185" s="336"/>
    </row>
    <row r="186" spans="1:10" ht="25.05" customHeight="1" x14ac:dyDescent="0.25">
      <c r="A186" s="175" t="s">
        <v>159</v>
      </c>
      <c r="B186" s="90"/>
      <c r="C186" s="71"/>
      <c r="D186" s="284"/>
      <c r="F186" s="284"/>
      <c r="G186" s="336"/>
      <c r="H186" s="284"/>
      <c r="I186" s="336"/>
    </row>
    <row r="187" spans="1:10" ht="25.05" customHeight="1" x14ac:dyDescent="0.25">
      <c r="A187" s="175" t="s">
        <v>151</v>
      </c>
      <c r="B187" s="88">
        <f>SUM(B185:B186)</f>
        <v>0</v>
      </c>
      <c r="C187" s="71"/>
      <c r="D187" s="283">
        <f>SUM(D185:D186)</f>
        <v>0</v>
      </c>
      <c r="F187" s="283">
        <f>SUM(F185:F186)</f>
        <v>0</v>
      </c>
      <c r="G187" s="336"/>
      <c r="H187" s="283">
        <f>SUM(H185:H186)</f>
        <v>0</v>
      </c>
      <c r="I187" s="336"/>
    </row>
    <row r="188" spans="1:10" ht="25.05" customHeight="1" x14ac:dyDescent="0.25">
      <c r="A188" s="174" t="s">
        <v>160</v>
      </c>
      <c r="B188" s="82">
        <f>'Efterkalkyl 2024'!B185</f>
        <v>0</v>
      </c>
      <c r="C188" s="71"/>
      <c r="D188" s="279">
        <f>'Efterkalkyl 2024'!D185</f>
        <v>0</v>
      </c>
      <c r="F188" s="279">
        <f>'Efterkalkyl 2024'!F185</f>
        <v>0</v>
      </c>
      <c r="G188" s="336"/>
      <c r="H188" s="279">
        <f>'Efterkalkyl 2024'!H185</f>
        <v>0</v>
      </c>
      <c r="I188" s="336"/>
    </row>
    <row r="189" spans="1:10" ht="25.05" customHeight="1" x14ac:dyDescent="0.25">
      <c r="A189" s="174" t="s">
        <v>161</v>
      </c>
      <c r="B189" s="90">
        <f>'Efterkalkyl 2024'!B186</f>
        <v>0</v>
      </c>
      <c r="C189" s="71"/>
      <c r="D189" s="284">
        <f>'Efterkalkyl 2024'!D186</f>
        <v>0</v>
      </c>
      <c r="F189" s="284">
        <f>'Efterkalkyl 2024'!F186</f>
        <v>0</v>
      </c>
      <c r="G189" s="336"/>
      <c r="H189" s="284">
        <f>'Efterkalkyl 2024'!H186</f>
        <v>0</v>
      </c>
      <c r="I189" s="336"/>
    </row>
    <row r="190" spans="1:10" ht="25.05" customHeight="1" x14ac:dyDescent="0.25">
      <c r="A190" s="175" t="s">
        <v>151</v>
      </c>
      <c r="B190" s="93">
        <f>SUM(B188:B189)</f>
        <v>0</v>
      </c>
      <c r="C190" s="71"/>
      <c r="D190" s="287">
        <f>SUM(D188:D189)</f>
        <v>0</v>
      </c>
      <c r="F190" s="287">
        <f>SUM(F188:F189)</f>
        <v>0</v>
      </c>
      <c r="G190" s="336"/>
      <c r="H190" s="287">
        <f>SUM(H188:H189)</f>
        <v>0</v>
      </c>
      <c r="I190" s="336"/>
    </row>
    <row r="191" spans="1:10" ht="25.05" customHeight="1" x14ac:dyDescent="0.25">
      <c r="A191" s="109" t="s">
        <v>162</v>
      </c>
      <c r="B191" s="84">
        <f>B187-B190</f>
        <v>0</v>
      </c>
      <c r="C191" s="71"/>
      <c r="D191" s="280">
        <f>D187-D190</f>
        <v>0</v>
      </c>
      <c r="F191" s="280">
        <f>F187-F190</f>
        <v>0</v>
      </c>
      <c r="G191" s="336"/>
      <c r="H191" s="280">
        <f>H187-H190</f>
        <v>0</v>
      </c>
      <c r="I191" s="336"/>
    </row>
    <row r="192" spans="1:10" ht="31.2" customHeight="1" x14ac:dyDescent="0.25">
      <c r="A192" s="174" t="s">
        <v>163</v>
      </c>
      <c r="B192" s="85">
        <f>B99+B23-B43-B52-B53-B69-B70</f>
        <v>0</v>
      </c>
      <c r="C192" s="71"/>
      <c r="D192" s="281">
        <f>D99+D23-D43-D52-D53-D69-D70</f>
        <v>0</v>
      </c>
      <c r="F192" s="281">
        <f>F99+F23-F43-F52-F53-F69-F70</f>
        <v>0</v>
      </c>
      <c r="G192" s="336"/>
      <c r="H192" s="281">
        <f>H99+H23-H43-H52-H53-H69-H70</f>
        <v>0</v>
      </c>
      <c r="I192" s="336"/>
    </row>
    <row r="193" spans="1:9" ht="25.05" customHeight="1" x14ac:dyDescent="0.25">
      <c r="A193" s="174" t="s">
        <v>164</v>
      </c>
      <c r="B193" s="85">
        <f>B116</f>
        <v>0</v>
      </c>
      <c r="C193" s="71"/>
      <c r="D193" s="281">
        <f>D116</f>
        <v>0</v>
      </c>
      <c r="F193" s="281">
        <f>F116</f>
        <v>0</v>
      </c>
      <c r="G193" s="336"/>
      <c r="H193" s="281">
        <f>H116</f>
        <v>0</v>
      </c>
      <c r="I193" s="336"/>
    </row>
    <row r="194" spans="1:9" ht="25.05" customHeight="1" x14ac:dyDescent="0.25">
      <c r="A194" s="174" t="s">
        <v>165</v>
      </c>
      <c r="B194" s="93">
        <f>B126</f>
        <v>0</v>
      </c>
      <c r="C194" s="71"/>
      <c r="D194" s="287">
        <f>D126</f>
        <v>0</v>
      </c>
      <c r="F194" s="287">
        <f>F126</f>
        <v>0</v>
      </c>
      <c r="G194" s="336"/>
      <c r="H194" s="287">
        <f>H126</f>
        <v>0</v>
      </c>
      <c r="I194" s="336"/>
    </row>
    <row r="195" spans="1:9" ht="25.05" customHeight="1" x14ac:dyDescent="0.25">
      <c r="A195" s="175" t="s">
        <v>151</v>
      </c>
      <c r="B195" s="88">
        <f>SUM(B192:B194)</f>
        <v>0</v>
      </c>
      <c r="C195" s="71"/>
      <c r="D195" s="283">
        <f>SUM(D192:D194)</f>
        <v>0</v>
      </c>
      <c r="F195" s="283">
        <f>SUM(F192:F194)</f>
        <v>0</v>
      </c>
      <c r="G195" s="336"/>
      <c r="H195" s="283">
        <f>SUM(H192:H194)</f>
        <v>0</v>
      </c>
      <c r="I195" s="336"/>
    </row>
    <row r="196" spans="1:9" ht="25.05" customHeight="1" x14ac:dyDescent="0.25">
      <c r="A196" s="175" t="s">
        <v>147</v>
      </c>
      <c r="B196" s="85">
        <f>ROUNDDOWN(IF(B191&gt;0,B191-B195,-B191+B195),2)</f>
        <v>0</v>
      </c>
      <c r="C196" s="92" t="str">
        <f>IF((B196)=0,"",IF((B196)&lt;&gt;0,"Kontrollera siffrorna!"))</f>
        <v/>
      </c>
      <c r="D196" s="281">
        <f>ROUNDDOWN(IF(D191&gt;0,D191-D195,-D191+D195),2)</f>
        <v>0</v>
      </c>
      <c r="F196" s="281">
        <f>ROUNDDOWN(IF(F191&gt;0,F191-F195,-F191+F195),2)</f>
        <v>0</v>
      </c>
      <c r="G196" s="336"/>
      <c r="H196" s="281">
        <f>ROUNDDOWN(IF(H191&gt;0,H191-H195,-H191+H195),2)</f>
        <v>0</v>
      </c>
      <c r="I196" s="336"/>
    </row>
    <row r="197" spans="1:9" ht="25.05" customHeight="1" x14ac:dyDescent="0.25">
      <c r="A197" s="379" t="s">
        <v>166</v>
      </c>
      <c r="B197" s="160"/>
      <c r="C197" s="71"/>
      <c r="D197" s="288"/>
      <c r="F197" s="288"/>
      <c r="G197" s="336"/>
      <c r="H197" s="288"/>
      <c r="I197" s="336"/>
    </row>
    <row r="198" spans="1:9" ht="25.05" customHeight="1" x14ac:dyDescent="0.25">
      <c r="A198" s="176" t="s">
        <v>167</v>
      </c>
      <c r="B198" s="82"/>
      <c r="C198" s="71"/>
      <c r="D198" s="279"/>
      <c r="F198" s="279"/>
      <c r="G198" s="336"/>
      <c r="H198" s="279"/>
      <c r="I198" s="336"/>
    </row>
    <row r="199" spans="1:9" ht="29.4" customHeight="1" x14ac:dyDescent="0.25">
      <c r="A199" s="176" t="s">
        <v>168</v>
      </c>
      <c r="B199" s="90">
        <f>'Efterkalkyl 2024'!B198</f>
        <v>0</v>
      </c>
      <c r="C199" s="71"/>
      <c r="D199" s="284">
        <f>'Efterkalkyl 2024'!D198</f>
        <v>0</v>
      </c>
      <c r="F199" s="284">
        <f>'Efterkalkyl 2024'!F198</f>
        <v>0</v>
      </c>
      <c r="G199" s="336"/>
      <c r="H199" s="284">
        <f>'Efterkalkyl 2024'!H198</f>
        <v>0</v>
      </c>
      <c r="I199" s="336"/>
    </row>
    <row r="200" spans="1:9" ht="25.05" customHeight="1" x14ac:dyDescent="0.25">
      <c r="A200" s="108" t="s">
        <v>169</v>
      </c>
      <c r="B200" s="84">
        <f>B198-B199</f>
        <v>0</v>
      </c>
      <c r="C200" s="71"/>
      <c r="D200" s="280">
        <f>D198-D199</f>
        <v>0</v>
      </c>
      <c r="F200" s="280">
        <f>F198-F199</f>
        <v>0</v>
      </c>
      <c r="G200" s="336"/>
      <c r="H200" s="280">
        <f>H198-H199</f>
        <v>0</v>
      </c>
      <c r="I200" s="336"/>
    </row>
    <row r="201" spans="1:9" ht="31.2" customHeight="1" x14ac:dyDescent="0.25">
      <c r="A201" s="177" t="s">
        <v>170</v>
      </c>
      <c r="B201" s="82">
        <f>B98</f>
        <v>0</v>
      </c>
      <c r="C201" s="71"/>
      <c r="D201" s="279">
        <f>D98</f>
        <v>0</v>
      </c>
      <c r="F201" s="279">
        <f>F98</f>
        <v>0</v>
      </c>
      <c r="G201" s="336"/>
      <c r="H201" s="279">
        <f>H98</f>
        <v>0</v>
      </c>
      <c r="I201" s="336"/>
    </row>
    <row r="202" spans="1:9" ht="25.05" customHeight="1" x14ac:dyDescent="0.25">
      <c r="A202" s="177" t="s">
        <v>171</v>
      </c>
      <c r="B202" s="82"/>
      <c r="C202" s="71"/>
      <c r="D202" s="279"/>
      <c r="F202" s="279"/>
      <c r="G202" s="336"/>
      <c r="H202" s="279"/>
      <c r="I202" s="336"/>
    </row>
    <row r="203" spans="1:9" ht="25.05" customHeight="1" x14ac:dyDescent="0.25">
      <c r="A203" s="177" t="s">
        <v>172</v>
      </c>
      <c r="B203" s="90"/>
      <c r="C203" s="71"/>
      <c r="D203" s="284"/>
      <c r="F203" s="284"/>
      <c r="G203" s="336"/>
      <c r="H203" s="284"/>
      <c r="I203" s="336"/>
    </row>
    <row r="204" spans="1:9" ht="25.05" customHeight="1" x14ac:dyDescent="0.25">
      <c r="A204" s="178" t="s">
        <v>151</v>
      </c>
      <c r="B204" s="94">
        <f>SUM(B201:B203)</f>
        <v>0</v>
      </c>
      <c r="C204" s="71"/>
      <c r="D204" s="289">
        <f>SUM(D201:D203)</f>
        <v>0</v>
      </c>
      <c r="F204" s="289">
        <f>SUM(F201:F203)</f>
        <v>0</v>
      </c>
      <c r="G204" s="336"/>
      <c r="H204" s="289">
        <f>SUM(H201:H203)</f>
        <v>0</v>
      </c>
      <c r="I204" s="336"/>
    </row>
    <row r="205" spans="1:9" ht="25.05" customHeight="1" x14ac:dyDescent="0.25">
      <c r="A205" s="110" t="s">
        <v>147</v>
      </c>
      <c r="B205" s="88">
        <f>ROUNDDOWN(IF(B200&gt;0,B200-B204,-B200-B204),2)</f>
        <v>0</v>
      </c>
      <c r="C205" s="92" t="str">
        <f>IF((B205)=0,"",IF((B205)&lt;&gt;0,"Kontrollera siffrorna!"))</f>
        <v/>
      </c>
      <c r="D205" s="283">
        <f>ROUNDDOWN(IF(D200&gt;0,D200-D204,-D200-D204),2)</f>
        <v>0</v>
      </c>
      <c r="F205" s="283">
        <f>ROUNDDOWN(IF(F200&gt;0,F200-F204,-F200-F204),2)</f>
        <v>0</v>
      </c>
      <c r="G205" s="336"/>
      <c r="H205" s="283">
        <f>ROUNDDOWN(IF(H200&gt;0,H200-H204,-H200-H204),2)</f>
        <v>0</v>
      </c>
      <c r="I205" s="336"/>
    </row>
    <row r="206" spans="1:9" ht="25.05" customHeight="1" x14ac:dyDescent="0.25">
      <c r="A206" s="380" t="s">
        <v>173</v>
      </c>
      <c r="B206" s="158"/>
      <c r="C206" s="71"/>
      <c r="D206" s="286"/>
      <c r="E206" s="95"/>
      <c r="F206" s="286"/>
      <c r="G206" s="336"/>
      <c r="H206" s="286"/>
      <c r="I206" s="336"/>
    </row>
    <row r="207" spans="1:9" ht="25.05" customHeight="1" x14ac:dyDescent="0.25">
      <c r="A207" s="175" t="s">
        <v>174</v>
      </c>
      <c r="B207" s="82"/>
      <c r="C207" s="71"/>
      <c r="D207" s="279"/>
      <c r="E207" s="95"/>
      <c r="F207" s="279"/>
      <c r="G207" s="336"/>
      <c r="H207" s="279"/>
      <c r="I207" s="336"/>
    </row>
    <row r="208" spans="1:9" ht="25.05" customHeight="1" x14ac:dyDescent="0.25">
      <c r="A208" s="175" t="s">
        <v>175</v>
      </c>
      <c r="B208" s="90">
        <f>'Efterkalkyl 2024'!B207</f>
        <v>0</v>
      </c>
      <c r="C208" s="71"/>
      <c r="D208" s="284">
        <f>'Efterkalkyl 2024'!D207</f>
        <v>0</v>
      </c>
      <c r="E208" s="95"/>
      <c r="F208" s="284">
        <f>'Efterkalkyl 2024'!F207</f>
        <v>0</v>
      </c>
      <c r="G208" s="336"/>
      <c r="H208" s="284">
        <f>'Efterkalkyl 2024'!H207</f>
        <v>0</v>
      </c>
      <c r="I208" s="336"/>
    </row>
    <row r="209" spans="1:9" ht="25.05" customHeight="1" x14ac:dyDescent="0.25">
      <c r="A209" s="179" t="s">
        <v>176</v>
      </c>
      <c r="B209" s="96">
        <f>B207-B208</f>
        <v>0</v>
      </c>
      <c r="C209" s="71"/>
      <c r="D209" s="290">
        <f>D207-D208</f>
        <v>0</v>
      </c>
      <c r="E209" s="95"/>
      <c r="F209" s="290">
        <f>F207-F208</f>
        <v>0</v>
      </c>
      <c r="G209" s="336"/>
      <c r="H209" s="290">
        <f>H207-H208</f>
        <v>0</v>
      </c>
      <c r="I209" s="336"/>
    </row>
    <row r="210" spans="1:9" ht="25.05" customHeight="1" x14ac:dyDescent="0.25">
      <c r="A210" s="175" t="s">
        <v>177</v>
      </c>
      <c r="B210" s="90"/>
      <c r="C210" s="71"/>
      <c r="D210" s="284"/>
      <c r="E210" s="95"/>
      <c r="F210" s="284"/>
      <c r="G210" s="336"/>
      <c r="H210" s="284"/>
      <c r="I210" s="336"/>
    </row>
    <row r="211" spans="1:9" ht="25.05" customHeight="1" x14ac:dyDescent="0.25">
      <c r="A211" s="175" t="s">
        <v>147</v>
      </c>
      <c r="B211" s="97">
        <f>ROUNDDOWN(IF(B209&gt;0,B209-B210,-B209-B210),2)</f>
        <v>0</v>
      </c>
      <c r="C211" s="71"/>
      <c r="D211" s="287">
        <f>ROUNDDOWN(IF(D209&gt;0,D209-D210,-D209-D210),2)</f>
        <v>0</v>
      </c>
      <c r="E211" s="95"/>
      <c r="F211" s="287">
        <f>ROUNDDOWN(IF(F209&gt;0,F209-F210,-F209-F210),2)</f>
        <v>0</v>
      </c>
      <c r="G211" s="336"/>
      <c r="H211" s="287">
        <f>ROUNDDOWN(IF(H209&gt;0,H209-H210,-H209-H210),2)</f>
        <v>0</v>
      </c>
      <c r="I211" s="336"/>
    </row>
    <row r="212" spans="1:9" ht="25.05" customHeight="1" x14ac:dyDescent="0.25">
      <c r="A212" s="380" t="s">
        <v>178</v>
      </c>
      <c r="B212" s="158"/>
      <c r="C212" s="71"/>
      <c r="E212" s="95"/>
      <c r="F212" s="40"/>
      <c r="G212" s="336"/>
      <c r="H212" s="336"/>
      <c r="I212" s="336"/>
    </row>
    <row r="213" spans="1:9" ht="31.2" customHeight="1" x14ac:dyDescent="0.25">
      <c r="A213" s="180" t="s">
        <v>179</v>
      </c>
      <c r="B213" s="98">
        <f>B61+B78+B93+B96+B121+B131+B137</f>
        <v>0</v>
      </c>
      <c r="C213" s="71"/>
      <c r="E213" s="95"/>
      <c r="F213" s="40"/>
      <c r="G213" s="336"/>
      <c r="H213" s="336"/>
      <c r="I213" s="336"/>
    </row>
    <row r="214" spans="1:9" ht="31.2" customHeight="1" x14ac:dyDescent="0.25">
      <c r="A214" s="180" t="s">
        <v>180</v>
      </c>
      <c r="B214" s="99">
        <f>B157</f>
        <v>0</v>
      </c>
      <c r="C214" s="71"/>
      <c r="E214" s="95"/>
      <c r="F214" s="40"/>
      <c r="G214" s="336"/>
      <c r="H214" s="336"/>
      <c r="I214" s="336"/>
    </row>
    <row r="215" spans="1:9" ht="31.2" customHeight="1" x14ac:dyDescent="0.25">
      <c r="A215" s="181" t="s">
        <v>147</v>
      </c>
      <c r="B215" s="93">
        <f>ROUNDDOWN(B213-B214,2)</f>
        <v>0</v>
      </c>
      <c r="C215" s="92" t="str">
        <f>IF((B215)=0,"",IF((B215)&lt;&gt;0,"Kontrollera siffrorna!"))</f>
        <v/>
      </c>
      <c r="E215" s="95"/>
      <c r="F215" s="40"/>
      <c r="G215" s="336"/>
      <c r="H215" s="336"/>
      <c r="I215" s="336"/>
    </row>
    <row r="216" spans="1:9" ht="44.4" customHeight="1" x14ac:dyDescent="0.25">
      <c r="A216" s="54" t="s">
        <v>181</v>
      </c>
      <c r="E216" s="95"/>
      <c r="F216" s="40"/>
      <c r="G216" s="336"/>
      <c r="H216" s="336"/>
      <c r="I216" s="336"/>
    </row>
    <row r="217" spans="1:9" ht="85.8" customHeight="1" x14ac:dyDescent="0.25">
      <c r="A217" s="100"/>
      <c r="B217"/>
      <c r="C217" s="101"/>
      <c r="E217" s="95"/>
      <c r="F217" s="40"/>
      <c r="G217" s="336"/>
      <c r="H217" s="336"/>
      <c r="I217" s="336"/>
    </row>
    <row r="218" spans="1:9" ht="23.4" customHeight="1" x14ac:dyDescent="0.25">
      <c r="A218" s="243" t="s">
        <v>182</v>
      </c>
      <c r="E218" s="95"/>
      <c r="F218" s="40"/>
      <c r="G218" s="336"/>
      <c r="H218" s="336"/>
      <c r="I218" s="336"/>
    </row>
    <row r="219" spans="1:9" ht="54.6" customHeight="1" x14ac:dyDescent="0.25">
      <c r="A219" s="382" t="s">
        <v>183</v>
      </c>
      <c r="B219"/>
      <c r="C219" s="102"/>
      <c r="D219" s="71"/>
      <c r="E219" s="71"/>
      <c r="F219" s="40"/>
      <c r="G219" s="336"/>
      <c r="H219" s="336"/>
      <c r="I219" s="336"/>
    </row>
    <row r="220" spans="1:9" ht="43.2" customHeight="1" x14ac:dyDescent="0.25">
      <c r="A220" s="383" t="s">
        <v>184</v>
      </c>
      <c r="B220"/>
      <c r="C220" s="71"/>
      <c r="E220" s="95"/>
      <c r="F220" s="40"/>
      <c r="G220" s="317"/>
      <c r="H220" s="317"/>
      <c r="I220" s="317"/>
    </row>
    <row r="221" spans="1:9" ht="27.6" x14ac:dyDescent="0.25">
      <c r="A221" s="243" t="s">
        <v>185</v>
      </c>
      <c r="F221" s="40"/>
      <c r="G221" s="317"/>
      <c r="H221" s="317"/>
      <c r="I221" s="317"/>
    </row>
    <row r="222" spans="1:9" x14ac:dyDescent="0.25">
      <c r="F222" s="40"/>
      <c r="G222" s="291"/>
      <c r="H222" s="291"/>
      <c r="I222" s="291"/>
    </row>
    <row r="223" spans="1:9" x14ac:dyDescent="0.25">
      <c r="F223" s="40"/>
      <c r="G223" s="291"/>
      <c r="H223" s="291"/>
      <c r="I223" s="291"/>
    </row>
    <row r="224" spans="1:9" x14ac:dyDescent="0.25">
      <c r="F224" s="40"/>
      <c r="G224" s="291"/>
      <c r="H224" s="291"/>
      <c r="I224" s="291"/>
    </row>
  </sheetData>
  <sheetProtection algorithmName="SHA-512" hashValue="PV8SUuT5K11pqVy+2h2Yyosa5SMB1lUY8aCaz70kNBKBCfPu1GK7EsNV5ZYJiB/tOWNov4Lnd0IOBqT8sTjFrw==" saltValue="R6+CDjPVw60+u3xLdFi+hA==" spinCount="100000" sheet="1" objects="1" scenarios="1"/>
  <conditionalFormatting sqref="B3">
    <cfRule type="expression" dxfId="7" priority="4">
      <formula>B3=#REF!</formula>
    </cfRule>
  </conditionalFormatting>
  <conditionalFormatting sqref="D3">
    <cfRule type="expression" dxfId="6" priority="3">
      <formula>D3=#REF!</formula>
    </cfRule>
  </conditionalFormatting>
  <conditionalFormatting sqref="F3">
    <cfRule type="expression" dxfId="5" priority="2">
      <formula>F3=#REF!</formula>
    </cfRule>
  </conditionalFormatting>
  <conditionalFormatting sqref="H3">
    <cfRule type="expression" dxfId="4" priority="1">
      <formula>H3=#REF!</formula>
    </cfRule>
  </conditionalFormatting>
  <dataValidations count="33">
    <dataValidation allowBlank="1" showInputMessage="1" showErrorMessage="1" promptTitle="Obligatorisk information" prompt="Följande års över-/underskatt, skötsel- och (finansiella) kostnader." sqref="B61 D61 F61 H61" xr:uid="{A5CEFCDD-27EA-4289-B549-8B5FCDFB0015}"/>
    <dataValidation allowBlank="1" showInputMessage="1" showErrorMessage="1" prompt="Uppgifterna om utjämningsgruppen fylls i endast om samfundet använder utjämning. Kolumnen kan tas bort om den inte behövs." sqref="D2" xr:uid="{51520A34-5C81-4FD8-84D4-BCE439190F04}"/>
    <dataValidation allowBlank="1" showInputMessage="1" showErrorMessage="1" prompt="Fyll i cellerna för lägenhetsyta och räkenskapsperiodens längd." sqref="C14:C15 E14:E15 G14:G15 I14:I15 C18 E18 G18 I18" xr:uid="{D18DE164-C20F-4256-A245-68343F58A1D2}"/>
    <dataValidation allowBlank="1" showInputMessage="1" showErrorMessage="1" promptTitle="Anvisning" prompt="Här kan man kontrollera t.ex. hyresgarantier, om de i bokföringen har bokförts som långfristiga skulder och vid efterkalkyl av andra händelser som påverkar finansieringen.  " sqref="B207 D207 F207 H207" xr:uid="{15371861-CE98-46B3-89A2-8EE01201F256}"/>
    <dataValidation allowBlank="1" showInputMessage="1" showErrorMessage="1" promptTitle="Anvisning" prompt="Kontrollera också att förändringen syns i efterkalkylen som en annan händelse som påverkar finansieringen. Lägg vid behov till formlerna i kontrollkalkylen." sqref="B201:B203 D201:D203 F201:F203 H201:H203" xr:uid="{161D3FED-BB27-48F9-8744-E95E6863EE28}"/>
    <dataValidation allowBlank="1" showInputMessage="1" showErrorMessage="1" promptTitle="Förändringar i eget kapital " prompt="kan vara t.ex. förändringar i aktiekapitalet, förändringar i olika fonder osv. Kontrollera också att dividend inte har dragits av direkt från föregående räkenskapsperiod och räkenskapsperiodens resultat. Även dividenden ska beaktas i kalkylen." sqref="B198" xr:uid="{911C8B39-1965-4A16-8C8C-DD02F2200661}"/>
    <dataValidation allowBlank="1" showInputMessage="1" showErrorMessage="1" promptTitle="Kontroll" prompt="Kontrollera vid behov formeln. _x000a__x000a_Skyddet kan öppnas med lösenordet ”ara”._x000a_" sqref="B183 D183 F183 H183 B196 D196 F196 H196" xr:uid="{C18DF969-C0A7-4DF3-96BD-516EB8B8CF2B}"/>
    <dataValidation allowBlank="1" showErrorMessage="1" promptTitle="Laskukaava" prompt="Muuta laskukaava sen mukaan, onko taseeseen aktivoidut esitetty +merkkisenä vai -merkkisenä. Tässä kaavassa taseeseen aktivoidut on hoito- ja rahoituskuluissa sekä varautumisissa esitetty +merkkisenä. " sqref="F179 B179 D179 H179" xr:uid="{38BD588C-D421-4AF4-96D8-AF866BAC460F}"/>
    <dataValidation allowBlank="1" showInputMessage="1" showErrorMessage="1" promptTitle="Anvisning" prompt="Siffrorna tas direkt från bokslutet. Observera att även finansieringskostnader ska läggas till i kostnaderna." sqref="B161" xr:uid="{52A0F360-DE03-406B-9524-918780D0C1A5}"/>
    <dataValidation allowBlank="1" showInputMessage="1" showErrorMessage="1" promptTitle="Anvisning" prompt="Siffrorna matas in direkt från bokslutet. Observera att även finansiella intäkter ska läggas till intäkterna." sqref="B160" xr:uid="{D853D8C1-4F93-451F-835A-0388DA5C1BA9}"/>
    <dataValidation allowBlank="1" showInputMessage="1" showErrorMessage="1" promptTitle="Anvisning" prompt="Siffrorna matas in direkt från resultaträkning. Observera att även finansiella intäkter ska läggas till intäkterna." sqref="D160 F160 H160" xr:uid="{8EFB7422-2955-4F37-830A-689CE69EB2B4}"/>
    <dataValidation allowBlank="1" showInputMessage="1" showErrorMessage="1" promptTitle="Anvisning" prompt="Siffrorna tas direkt från resultaträkning. Observera att även finansieringskostnader ska läggas till i kostnaderna." sqref="D161 F161 H161" xr:uid="{D7EC83A0-12CF-4793-9F4F-9B9103219C2A}"/>
    <dataValidation allowBlank="1" showInputMessage="1" showErrorMessage="1" promptTitle="Hyresgarantier" prompt="Hyresgarantierna upptas bland kortfristiga skulder i den finansiella ställningen i balansräkningen, om de har bokförts bland kortfristiga skulder. Om de har bokförts som långfristiga skulder, presenteras de i andra händelser som påverkar finansieringen. " sqref="B185" xr:uid="{26FDAF6E-55BF-4951-A239-45DDC21693A3}"/>
    <dataValidation allowBlank="1" showInputMessage="1" showErrorMessage="1" promptTitle="Hyresgarantier" prompt="Hyresgarantierna upptas bland kortfristiga skulder i den finansiella ställningen i balansräkningen, om de har bokförts bland kortfristiga skulder. Om de har bokförts som långfristiga skulder, presenteras de i andra händelser som påverkar finansieringen." sqref="B150" xr:uid="{428D59DB-E5B1-43EA-B7BF-96C16B3BE861}"/>
    <dataValidation allowBlank="1" showInputMessage="1" showErrorMessage="1" promptTitle="Erhållna bidrag" prompt="I summan ingår erhållna understöd för investeringar." sqref="B97 D97 F97 H97" xr:uid="{10008839-5E96-4283-BF31-BA29F543D8D9}"/>
    <dataValidation allowBlank="1" showErrorMessage="1" prompt="_x000a__x000a_" sqref="D96 F96" xr:uid="{8D031AF8-DD38-4730-B6B4-3DBBCA4BC233}"/>
    <dataValidation allowBlank="1" showInputMessage="1" showErrorMessage="1" promptTitle="Anvisning" prompt="Från efterkalkylen för föregående räkenskapsperiod ”finansiell återstod för investeringar i självkostnadsuthyrning i slutet av räkenskapsperioden”. _x000a__x000a_" sqref="B96" xr:uid="{34262F86-8243-40B9-984D-AD4694669F8A}"/>
    <dataValidation allowBlank="1" showInputMessage="1" showErrorMessage="1" promptTitle="Intäkter från avsättningar" prompt="Som intäkter av avsättningar redovisas den verkliga summa som har ackumulerats för avsättningar i hyror. _x000a__x000a_Hyror som samlas in för avsättningar ska också presenteras i hyresbestämningskalkylen._x000a_" sqref="B82 D82 F82 H82" xr:uid="{1B5098DA-4047-4C53-B86E-20DE600C1E11}"/>
    <dataValidation allowBlank="1" showInputMessage="1" showErrorMessage="1" promptTitle="Amorteringar" prompt="Ange endast amorteringar på objekt som omfattas av självkostnadshyran." sqref="B52 B69 D52 F52 H52 D69 F69 H69" xr:uid="{C6090B22-2063-4296-9344-CBE928FE2ABA}"/>
    <dataValidation allowBlank="1" showInputMessage="1" showErrorMessage="1" promptTitle="Hyresutjämning" prompt="Om kostnaderna utjämnas, presenteras ingen utjämning av hyran i beräkningen på samfunds- och utjämningsgruppsnivå, eftersom kostnaderna har fördelats på alla objekt." sqref="B45 B58 B75 B90 D45 F45 H45 D58 F58 H58 D75 F75 H75 D90 F90 H90" xr:uid="{95B395CD-2B92-4268-9A55-105FB00A4FB0}"/>
    <dataValidation allowBlank="1" showInputMessage="1" showErrorMessage="1" promptTitle="Aktiveringar" prompt="Om kostnaderna har aktiverats i balansräkningen, anges de aktiverade kostnaderna med ett +. (Reparationskostnader + aktiverade kostnader = penningmedel som använts för reparationer.) Försäljningarna visas med minustecken." sqref="B41 B88 D88 F88 H88 D41 F41 H41" xr:uid="{29635E57-2964-4FC4-958C-2C65013A71BC}"/>
    <dataValidation allowBlank="1" showInputMessage="1" showErrorMessage="1" promptTitle="Korrigeringar och aktiveringar" prompt="Korrigeringarna presenteras som ett nettobelopp med plustecken. Om kostnaderna har aktiverats i balansräkningen, anges de aktiverade kostnaderna med ett + under kostnaden. " sqref="B40 B87 D87 F87 H87 D40 F40 H40" xr:uid="{1A27E9BC-6901-47BC-8E3E-A8EA4A5C83B2}"/>
    <dataValidation allowBlank="1" showInputMessage="1" showErrorMessage="1" promptTitle="Bokföring av kostnader" prompt="Kostnaderna matas in med plustecken." sqref="B27 D27 F27 H27" xr:uid="{E5D6D88C-5068-498D-8B25-D941F7A0A3BD}"/>
    <dataValidation allowBlank="1" showInputMessage="1" showErrorMessage="1" promptTitle="Obs." prompt="Obs! Nyttjandegraden fås automatiskt med formel = realiserade hyror / budgeterade hyror. _x000a__x000a_Kalkylen skyddas med lösenordet ”ara”." sqref="B16" xr:uid="{4349226B-61A8-42FF-8E3C-A56289ACF72E}"/>
    <dataValidation allowBlank="1" showInputMessage="1" showErrorMessage="1" promptTitle="Övriga hyresintäkter" prompt="Kom ihåg att dra av hyresintäkter som hänför sig till övriga kostnader (t.ex. som samlats in som avsättningar), om de inte har specificerats i bokföringen." sqref="B18 D18 F18 H18" xr:uid="{C9B20930-F784-442B-81F9-85EF9ECCBF05}"/>
    <dataValidation operator="notBetween" showInputMessage="1" showErrorMessage="1" sqref="A11" xr:uid="{BDE11B1D-0997-43FB-8FCE-B7D7F7AA710A}"/>
    <dataValidation allowBlank="1" showInputMessage="1" showErrorMessage="1" prompt="Fyll i enhetens räkenskapsperiod från startdatumet till slutdatumet i den här rutan. T.ex. 1.1-31.12.2023." sqref="A9" xr:uid="{FFA9DA64-0145-4E3E-879E-A47B45C7E5F2}"/>
    <dataValidation allowBlank="1" showInputMessage="1" showErrorMessage="1" promptTitle="Obligatorisk information" prompt="Den finansiella ställningen i balansräkningen för föregående räkenskapsperiod skall tas upp i kalkylen. Summorna tas från föregående räkenskapsperiods bokslut eller efterkalkylen, om en sådan har gjorts upp utifrån hyrorna för 2016." sqref="B154" xr:uid="{55698065-0B17-45B9-9062-089AC177EB2A}"/>
    <dataValidation allowBlank="1" showErrorMessage="1" sqref="H96" xr:uid="{EA5CA298-20D9-487E-9650-49A5439B5EB1}"/>
    <dataValidation allowBlank="1" showInputMessage="1" showErrorMessage="1" prompt="Täytä huoneistoala- ja tilikauden pituus -solu. " sqref="E64 E82" xr:uid="{EBD319DA-4D2B-4F3F-893B-0B68BB3438C3}"/>
    <dataValidation allowBlank="1" showErrorMessage="1" promptTitle="Vuokravakuuksien esittäminen" prompt="Vuokravakuudet esitetään  lyhyt.aik.veloissa, jos kirjanpidossa kirjattu lyhytaikaisiin. Jos kirjanpidossa kirjattu pitkäaikaisiin, vakuudet esitetään muissa  rahoitukseen vaikuttavissa tapahtumissa. " sqref="B155" xr:uid="{C5D85EE2-35A0-4A14-858D-F878256F0BB3}"/>
    <dataValidation allowBlank="1" showInputMessage="1" showErrorMessage="1" promptTitle="Ohje ruutujen vapauttamiseen" prompt="Ruudut ovat kiinnitetty B4-ruudusta, jotta otsikot näkyvät siirryttäessä laskelmalla alaspäin ja sivusuunnassa. Ruudut voi vapauttaa B4-ruudusta seuraavasti: Näytä&gt; Kiinnitä ruudut &gt; Vapauta ruudut." sqref="B4" xr:uid="{4AD5EAC5-BF31-47F0-9A4E-80DAC95C4FAA}"/>
    <dataValidation allowBlank="1" showInputMessage="1" showErrorMessage="1" promptTitle="Vuokravakuudet" prompt="Esitetään pelkästään lainat. Jos vuokravakuudet on kirjattu pitkäaikaisiin velkoihin, esitetään ne muissa rahoitukseen vaikuttavissa tapahtumissa. " sqref="D185 F185 H185" xr:uid="{2EFBE40F-7DCD-48A6-91F3-4985DF7E38D8}"/>
  </dataValidations>
  <pageMargins left="0.70866141732283472" right="0.70866141732283472" top="0.74803149606299213" bottom="0.74803149606299213" header="0.31496062992125984" footer="0.31496062992125984"/>
  <pageSetup paperSize="9" scale="77" orientation="landscape" r:id="rId1"/>
  <headerFooter>
    <oddHeader>&amp;C&amp;D</oddHeader>
    <oddFooter>&amp;C&amp;P</oddFooter>
  </headerFooter>
  <rowBreaks count="1" manualBreakCount="1">
    <brk id="157" max="16383" man="1"/>
  </rowBreaks>
  <colBreaks count="2" manualBreakCount="2">
    <brk id="5" max="1048575" man="1"/>
    <brk id="9"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1DC02-6493-4464-B186-43496909C395}">
  <dimension ref="A1:J224"/>
  <sheetViews>
    <sheetView showGridLines="0" zoomScale="80" zoomScaleNormal="80" workbookViewId="0"/>
  </sheetViews>
  <sheetFormatPr defaultColWidth="8.7265625" defaultRowHeight="13.8" x14ac:dyDescent="0.25"/>
  <cols>
    <col min="1" max="1" width="55.6328125" style="54" customWidth="1"/>
    <col min="2" max="2" width="28.6328125" style="40" customWidth="1"/>
    <col min="3" max="3" width="9.453125" style="40" customWidth="1"/>
    <col min="4" max="4" width="28.6328125" style="81" customWidth="1"/>
    <col min="5" max="5" width="9.453125" style="39" customWidth="1"/>
    <col min="6" max="6" width="32.36328125" style="1" customWidth="1"/>
    <col min="7" max="7" width="8.7265625" style="5"/>
    <col min="8" max="8" width="32.36328125" style="5" customWidth="1"/>
    <col min="9" max="9" width="8.7265625" style="5"/>
    <col min="10" max="10" width="47.6328125" style="274" customWidth="1"/>
    <col min="11" max="16384" width="8.7265625" style="5"/>
  </cols>
  <sheetData>
    <row r="1" spans="1:10" s="4" customFormat="1" ht="98.4" customHeight="1" thickBot="1" x14ac:dyDescent="0.3">
      <c r="A1" s="154" t="s">
        <v>0</v>
      </c>
      <c r="B1" s="24"/>
      <c r="C1" s="25"/>
      <c r="D1" s="26"/>
      <c r="E1" s="27"/>
      <c r="F1" s="3"/>
      <c r="J1" s="389" t="s">
        <v>417</v>
      </c>
    </row>
    <row r="2" spans="1:10" s="190" customFormat="1" ht="65.400000000000006" customHeight="1" thickBot="1" x14ac:dyDescent="0.35">
      <c r="A2" s="200" t="s">
        <v>1</v>
      </c>
      <c r="B2" s="203" t="s">
        <v>2</v>
      </c>
      <c r="C2" s="204"/>
      <c r="D2" s="329" t="s">
        <v>3</v>
      </c>
      <c r="E2" s="205"/>
      <c r="F2" s="206" t="s">
        <v>4</v>
      </c>
      <c r="G2" s="205"/>
      <c r="H2" s="206" t="s">
        <v>4</v>
      </c>
      <c r="I2" s="205"/>
      <c r="J2" s="273"/>
    </row>
    <row r="3" spans="1:10" s="199" customFormat="1" ht="53.4" customHeight="1" thickTop="1" thickBot="1" x14ac:dyDescent="0.3">
      <c r="A3" s="28"/>
      <c r="B3" s="316" t="str">
        <f>IF('Efterkalkyl 2025'!B3="","",'Efterkalkyl 2025'!B3)</f>
        <v/>
      </c>
      <c r="C3" s="270"/>
      <c r="D3" s="316" t="str">
        <f>IF('Efterkalkyl 2025'!D3="","",'Efterkalkyl 2025'!D3)</f>
        <v/>
      </c>
      <c r="E3" s="270"/>
      <c r="F3" s="316" t="str">
        <f>IF('Efterkalkyl 2025'!F3="","",'Efterkalkyl 2025'!F3)</f>
        <v/>
      </c>
      <c r="G3" s="270"/>
      <c r="H3" s="316" t="str">
        <f>IF('Efterkalkyl 2025'!H3="","",'Efterkalkyl 2025'!H3)</f>
        <v/>
      </c>
      <c r="I3" s="270"/>
      <c r="J3" s="273"/>
    </row>
    <row r="4" spans="1:10" s="190" customFormat="1" ht="31.2" customHeight="1" thickTop="1" x14ac:dyDescent="0.25">
      <c r="A4" s="201" t="s">
        <v>5</v>
      </c>
      <c r="B4" s="221" t="s">
        <v>6</v>
      </c>
      <c r="C4" s="222"/>
      <c r="D4" s="223" t="s">
        <v>6</v>
      </c>
      <c r="E4" s="224"/>
      <c r="F4" s="225" t="s">
        <v>6</v>
      </c>
      <c r="G4" s="224"/>
      <c r="H4" s="225" t="s">
        <v>6</v>
      </c>
      <c r="I4" s="224"/>
      <c r="J4" s="273"/>
    </row>
    <row r="5" spans="1:10" s="190" customFormat="1" ht="33" customHeight="1" x14ac:dyDescent="0.25">
      <c r="A5" s="28"/>
      <c r="B5" s="207" t="s">
        <v>7</v>
      </c>
      <c r="C5" s="208"/>
      <c r="D5" s="213" t="s">
        <v>7</v>
      </c>
      <c r="E5" s="214"/>
      <c r="F5" s="219" t="s">
        <v>8</v>
      </c>
      <c r="G5" s="214"/>
      <c r="H5" s="219" t="s">
        <v>8</v>
      </c>
      <c r="I5" s="214"/>
      <c r="J5" s="273"/>
    </row>
    <row r="6" spans="1:10" s="190" customFormat="1" ht="32.549999999999997" customHeight="1" x14ac:dyDescent="0.25">
      <c r="A6" s="201" t="s">
        <v>9</v>
      </c>
      <c r="B6" s="21"/>
      <c r="C6" s="209"/>
      <c r="D6" s="191"/>
      <c r="E6" s="215"/>
      <c r="F6" s="8"/>
      <c r="G6" s="215"/>
      <c r="H6" s="8"/>
      <c r="I6" s="215"/>
      <c r="J6" s="273"/>
    </row>
    <row r="7" spans="1:10" s="190" customFormat="1" ht="31.95" customHeight="1" thickBot="1" x14ac:dyDescent="0.3">
      <c r="A7" s="29"/>
      <c r="B7" s="212" t="s">
        <v>10</v>
      </c>
      <c r="C7" s="210"/>
      <c r="D7" s="218" t="s">
        <v>10</v>
      </c>
      <c r="E7" s="216"/>
      <c r="F7" s="220" t="s">
        <v>10</v>
      </c>
      <c r="G7" s="216"/>
      <c r="H7" s="220" t="s">
        <v>10</v>
      </c>
      <c r="I7" s="216"/>
      <c r="J7" s="273"/>
    </row>
    <row r="8" spans="1:10" s="190" customFormat="1" ht="32.549999999999997" customHeight="1" thickBot="1" x14ac:dyDescent="0.3">
      <c r="A8" s="201" t="s">
        <v>11</v>
      </c>
      <c r="B8" s="22"/>
      <c r="C8" s="211"/>
      <c r="D8" s="19"/>
      <c r="E8" s="217"/>
      <c r="F8" s="192"/>
      <c r="G8" s="217"/>
      <c r="H8" s="192"/>
      <c r="I8" s="217"/>
      <c r="J8" s="273"/>
    </row>
    <row r="9" spans="1:10" s="190" customFormat="1" ht="31.5" customHeight="1" x14ac:dyDescent="0.25">
      <c r="A9" s="30"/>
      <c r="B9" s="167" t="s">
        <v>12</v>
      </c>
      <c r="C9" s="31"/>
      <c r="D9" s="168" t="s">
        <v>12</v>
      </c>
      <c r="E9" s="32"/>
      <c r="F9" s="193" t="s">
        <v>12</v>
      </c>
      <c r="G9" s="32"/>
      <c r="H9" s="193" t="s">
        <v>12</v>
      </c>
      <c r="I9" s="32"/>
      <c r="J9" s="273"/>
    </row>
    <row r="10" spans="1:10" s="190" customFormat="1" ht="33" customHeight="1" thickBot="1" x14ac:dyDescent="0.3">
      <c r="A10" s="202" t="s">
        <v>13</v>
      </c>
      <c r="B10" s="33" t="s">
        <v>7</v>
      </c>
      <c r="C10" s="194"/>
      <c r="D10" s="34" t="s">
        <v>7</v>
      </c>
      <c r="E10" s="195"/>
      <c r="F10" s="34" t="s">
        <v>7</v>
      </c>
      <c r="G10" s="195"/>
      <c r="H10" s="34" t="s">
        <v>7</v>
      </c>
      <c r="I10" s="195"/>
      <c r="J10" s="273"/>
    </row>
    <row r="11" spans="1:10" s="190" customFormat="1" ht="32.549999999999997" customHeight="1" thickBot="1" x14ac:dyDescent="0.3">
      <c r="A11" s="35"/>
      <c r="B11" s="23"/>
      <c r="C11" s="36"/>
      <c r="D11" s="20"/>
      <c r="E11" s="37"/>
      <c r="F11" s="196"/>
      <c r="G11" s="37"/>
      <c r="H11" s="196"/>
      <c r="I11" s="37"/>
      <c r="J11" s="273"/>
    </row>
    <row r="12" spans="1:10" s="6" customFormat="1" ht="85.8" customHeight="1" x14ac:dyDescent="0.25">
      <c r="A12" s="355" t="s">
        <v>14</v>
      </c>
      <c r="B12"/>
      <c r="C12" s="38"/>
      <c r="D12" s="38"/>
      <c r="E12" s="39"/>
      <c r="F12" s="2"/>
      <c r="J12" s="271"/>
    </row>
    <row r="13" spans="1:10" s="6" customFormat="1" ht="80.400000000000006" customHeight="1" thickBot="1" x14ac:dyDescent="0.35">
      <c r="A13" s="170" t="s">
        <v>15</v>
      </c>
      <c r="B13" s="198" t="str">
        <f>IF(B3="","",(B3))</f>
        <v/>
      </c>
      <c r="C13" s="169" t="s">
        <v>16</v>
      </c>
      <c r="D13" s="198" t="str">
        <f>IF(D3="","",(D3))</f>
        <v/>
      </c>
      <c r="E13" s="169" t="s">
        <v>16</v>
      </c>
      <c r="F13" s="198" t="str">
        <f>IF(F3="","",(F3))</f>
        <v/>
      </c>
      <c r="G13" s="169" t="s">
        <v>16</v>
      </c>
      <c r="H13" s="198" t="str">
        <f>IF(H3="","",(H3))</f>
        <v/>
      </c>
      <c r="I13" s="169" t="s">
        <v>16</v>
      </c>
      <c r="J13" s="271"/>
    </row>
    <row r="14" spans="1:10" s="9" customFormat="1" ht="33" customHeight="1" thickTop="1" x14ac:dyDescent="0.25">
      <c r="A14" s="115" t="s">
        <v>17</v>
      </c>
      <c r="B14" s="51"/>
      <c r="C14" s="42" t="str">
        <f>IF(B14="","",IF(B14=0,"",(B14/B$6/$A$11)))</f>
        <v/>
      </c>
      <c r="D14" s="51"/>
      <c r="E14" s="42" t="str">
        <f>IF(D14="","",IF(D14=0,"",(D14/D$6/$A$11)))</f>
        <v/>
      </c>
      <c r="F14" s="51"/>
      <c r="G14" s="42" t="str">
        <f>IF(F14="","",IF(F14=0,"",(F14/F$6/$A$11)))</f>
        <v/>
      </c>
      <c r="H14" s="51"/>
      <c r="I14" s="42" t="str">
        <f>IF(H14="","",IF(H14=0,"",(H14/H$6/$A$11)))</f>
        <v/>
      </c>
      <c r="J14" s="274"/>
    </row>
    <row r="15" spans="1:10" s="9" customFormat="1" ht="38.4" customHeight="1" x14ac:dyDescent="0.25">
      <c r="A15" s="346" t="s">
        <v>18</v>
      </c>
      <c r="B15" s="43">
        <f>B18+B19+B64+B82</f>
        <v>0</v>
      </c>
      <c r="C15" s="42" t="str">
        <f>IF(B15="","",IF(B15=0,"",(B15/B$6/$A$11)))</f>
        <v/>
      </c>
      <c r="D15" s="43">
        <f>D18+D19+D64+D82</f>
        <v>0</v>
      </c>
      <c r="E15" s="42" t="str">
        <f>IF(D15="","",IF(D15=0,"",(D15/D$6/$A$11)))</f>
        <v/>
      </c>
      <c r="F15" s="43">
        <f>F18+F19+F64+F82</f>
        <v>0</v>
      </c>
      <c r="G15" s="42" t="str">
        <f>IF(F15="","",IF(F15=0,"",(F15/F$6/$A$11)))</f>
        <v/>
      </c>
      <c r="H15" s="43">
        <f>H18+H19+H64+H82</f>
        <v>0</v>
      </c>
      <c r="I15" s="42" t="str">
        <f>IF(H15="","",IF(H15=0,"",(H15/H$6/$A$11)))</f>
        <v/>
      </c>
      <c r="J15" s="274"/>
    </row>
    <row r="16" spans="1:10" s="9" customFormat="1" ht="25.05" customHeight="1" x14ac:dyDescent="0.25">
      <c r="A16" s="347" t="s">
        <v>19</v>
      </c>
      <c r="B16" s="45" t="e">
        <f>B15/B14</f>
        <v>#DIV/0!</v>
      </c>
      <c r="C16" s="46"/>
      <c r="D16" s="45" t="e">
        <f>D15/D14</f>
        <v>#DIV/0!</v>
      </c>
      <c r="E16" s="46"/>
      <c r="F16" s="45" t="e">
        <f>F15/F14</f>
        <v>#DIV/0!</v>
      </c>
      <c r="G16" s="46"/>
      <c r="H16" s="45" t="e">
        <f>H15/H14</f>
        <v>#DIV/0!</v>
      </c>
      <c r="I16" s="46"/>
      <c r="J16" s="274"/>
    </row>
    <row r="17" spans="1:10" s="9" customFormat="1" ht="45.6" customHeight="1" thickBot="1" x14ac:dyDescent="0.35">
      <c r="A17" s="119" t="s">
        <v>20</v>
      </c>
      <c r="B17" s="47"/>
      <c r="C17" s="47"/>
      <c r="D17" s="47"/>
      <c r="E17" s="47"/>
      <c r="F17" s="47"/>
      <c r="G17" s="47"/>
      <c r="H17" s="47"/>
      <c r="I17" s="47"/>
      <c r="J17" s="275"/>
    </row>
    <row r="18" spans="1:10" s="9" customFormat="1" ht="25.05" customHeight="1" thickTop="1" x14ac:dyDescent="0.25">
      <c r="A18" s="235" t="s">
        <v>21</v>
      </c>
      <c r="B18" s="48"/>
      <c r="C18" s="42" t="str">
        <f>IF(B18="","",IF(B18=0,"",(B18/B$6/$A$11)))</f>
        <v/>
      </c>
      <c r="D18" s="48"/>
      <c r="E18" s="42" t="str">
        <f>IF(D18="","",IF(D18=0,"",(D18/D$6/$A$11)))</f>
        <v/>
      </c>
      <c r="F18" s="48"/>
      <c r="G18" s="42" t="str">
        <f>IF(F18="","",IF(F18=0,"",(F18/F$6/$A$11)))</f>
        <v/>
      </c>
      <c r="H18" s="48"/>
      <c r="I18" s="42" t="str">
        <f>IF(H18="","",IF(H18=0,"",(H18/H$6/$A$11)))</f>
        <v/>
      </c>
      <c r="J18" s="274"/>
    </row>
    <row r="19" spans="1:10" s="9" customFormat="1" ht="25.05" customHeight="1" x14ac:dyDescent="0.25">
      <c r="A19" s="173" t="s">
        <v>22</v>
      </c>
      <c r="B19" s="51"/>
      <c r="C19" s="52" t="str">
        <f>IF(B19="","",IF(B19=0,"",(B19/B$6/$A$11)))</f>
        <v/>
      </c>
      <c r="D19" s="51"/>
      <c r="E19" s="52" t="str">
        <f>IF(D19="","",IF(D19=0,"",(D19/D$6/$A$11)))</f>
        <v/>
      </c>
      <c r="F19" s="51"/>
      <c r="G19" s="52" t="str">
        <f>IF(F19="","",IF(F19=0,"",(F19/F$6/$A$11)))</f>
        <v/>
      </c>
      <c r="H19" s="51"/>
      <c r="I19" s="52" t="str">
        <f>IF(H19="","",IF(H19=0,"",(H19/H$6/$A$11)))</f>
        <v/>
      </c>
      <c r="J19" s="274"/>
    </row>
    <row r="20" spans="1:10" s="9" customFormat="1" ht="25.05" customHeight="1" x14ac:dyDescent="0.25">
      <c r="A20" s="173" t="s">
        <v>23</v>
      </c>
      <c r="B20" s="51"/>
      <c r="C20" s="52" t="str">
        <f>IF(B20="","",IF(B20=0,"",(B20/B$6/$A$11)))</f>
        <v/>
      </c>
      <c r="D20" s="51"/>
      <c r="E20" s="52" t="str">
        <f>IF(D20="","",IF(D20=0,"",(D20/D$6/$A$11)))</f>
        <v/>
      </c>
      <c r="F20" s="51"/>
      <c r="G20" s="52" t="str">
        <f>IF(F20="","",IF(F20=0,"",(F20/F$6/$A$11)))</f>
        <v/>
      </c>
      <c r="H20" s="51"/>
      <c r="I20" s="52" t="str">
        <f>IF(H20="","",IF(H20=0,"",(H20/H$6/$A$11)))</f>
        <v/>
      </c>
      <c r="J20" s="274"/>
    </row>
    <row r="21" spans="1:10" s="9" customFormat="1" ht="25.05" customHeight="1" x14ac:dyDescent="0.25">
      <c r="A21" s="173" t="s">
        <v>24</v>
      </c>
      <c r="B21" s="53"/>
      <c r="C21" s="43" t="str">
        <f>IF(B21="","",IF(B21=0,"",(B21/B$6/$A$11)))</f>
        <v/>
      </c>
      <c r="D21" s="53"/>
      <c r="E21" s="52" t="str">
        <f>IF(D21="","",IF(D21=0,"",(D21/D$6/$A$11)))</f>
        <v/>
      </c>
      <c r="F21" s="53"/>
      <c r="G21" s="52" t="str">
        <f>IF(F21="","",IF(F21=0,"",(F21/F$6/$A$11)))</f>
        <v/>
      </c>
      <c r="H21" s="53"/>
      <c r="I21" s="52" t="str">
        <f>IF(H21="","",IF(H21=0,"",(H21/H$6/$A$11)))</f>
        <v/>
      </c>
      <c r="J21" s="274"/>
    </row>
    <row r="22" spans="1:10" ht="27.6" customHeight="1" x14ac:dyDescent="0.25">
      <c r="A22" s="351" t="s">
        <v>25</v>
      </c>
      <c r="B22" s="55"/>
      <c r="C22" s="56"/>
      <c r="D22" s="55"/>
      <c r="E22" s="57"/>
      <c r="F22" s="55"/>
      <c r="G22" s="57"/>
      <c r="H22" s="55"/>
      <c r="I22" s="57"/>
      <c r="J22" s="276"/>
    </row>
    <row r="23" spans="1:10" s="9" customFormat="1" ht="25.05" customHeight="1" x14ac:dyDescent="0.25">
      <c r="A23" s="173" t="s">
        <v>26</v>
      </c>
      <c r="B23" s="51"/>
      <c r="C23" s="52" t="str">
        <f>IF(B23="","",IF(B23=0,"",(B23/B$6/$A$11)))</f>
        <v/>
      </c>
      <c r="D23" s="51"/>
      <c r="E23" s="52" t="str">
        <f>IF(D23="","",IF(D23=0,"",(D23/D$6/$A$11)))</f>
        <v/>
      </c>
      <c r="F23" s="51"/>
      <c r="G23" s="52" t="str">
        <f>IF(F23="","",IF(F23=0,"",(F23/F$6/$A$11)))</f>
        <v/>
      </c>
      <c r="H23" s="51"/>
      <c r="I23" s="52" t="str">
        <f>IF(H23="","",IF(H23=0,"",(H23/H$6/$A$11)))</f>
        <v/>
      </c>
      <c r="J23" s="275"/>
    </row>
    <row r="24" spans="1:10" s="9" customFormat="1" ht="25.05" customHeight="1" x14ac:dyDescent="0.25">
      <c r="A24" s="128" t="s">
        <v>27</v>
      </c>
      <c r="B24" s="48"/>
      <c r="C24" s="52" t="str">
        <f>IF(B24="","",IF(B24=0,"",(B24/B$6/$A$11)))</f>
        <v/>
      </c>
      <c r="D24" s="48"/>
      <c r="E24" s="52" t="str">
        <f>IF(D24="","",IF(D24=0,"",(D24/D$6/$A$11)))</f>
        <v/>
      </c>
      <c r="F24" s="48"/>
      <c r="G24" s="52" t="str">
        <f>IF(F24="","",IF(F24=0,"",(F24/F$6/$A$11)))</f>
        <v/>
      </c>
      <c r="H24" s="48"/>
      <c r="I24" s="52" t="str">
        <f>IF(H24="","",IF(H24=0,"",(H24/H$6/$A$11)))</f>
        <v/>
      </c>
      <c r="J24" s="276"/>
    </row>
    <row r="25" spans="1:10" s="9" customFormat="1" ht="25.05" customHeight="1" x14ac:dyDescent="0.25">
      <c r="A25" s="348" t="s">
        <v>28</v>
      </c>
      <c r="B25" s="58">
        <f>SUM(B18:B24)</f>
        <v>0</v>
      </c>
      <c r="C25" s="43" t="str">
        <f>IF(B25="","",IF(B25=0,"",(B25/B$6/$A$11)))</f>
        <v/>
      </c>
      <c r="D25" s="58">
        <f>SUM(D18:D24)</f>
        <v>0</v>
      </c>
      <c r="E25" s="43" t="str">
        <f>IF(D25="","",IF(D25=0,"",(D25/D$6/$A$11)))</f>
        <v/>
      </c>
      <c r="F25" s="58">
        <f>SUM(F18:F24)</f>
        <v>0</v>
      </c>
      <c r="G25" s="43" t="str">
        <f>IF(F25="","",IF(F25=0,"",(F25/F$6/$A$11)))</f>
        <v/>
      </c>
      <c r="H25" s="58">
        <f>SUM(H18:H24)</f>
        <v>0</v>
      </c>
      <c r="I25" s="43" t="str">
        <f>IF(H25="","",IF(H25=0,"",(H25/H$6/$A$11)))</f>
        <v/>
      </c>
      <c r="J25" s="274"/>
    </row>
    <row r="26" spans="1:10" s="9" customFormat="1" ht="25.05" customHeight="1" x14ac:dyDescent="0.25">
      <c r="A26" s="356" t="s">
        <v>29</v>
      </c>
      <c r="B26" s="40"/>
      <c r="C26" s="336"/>
      <c r="D26" s="40"/>
      <c r="E26" s="336"/>
      <c r="F26" s="40"/>
      <c r="G26" s="336"/>
      <c r="H26" s="40"/>
      <c r="I26" s="336"/>
      <c r="J26" s="274"/>
    </row>
    <row r="27" spans="1:10" s="9" customFormat="1" ht="25.05" customHeight="1" x14ac:dyDescent="0.25">
      <c r="A27" s="173" t="s">
        <v>30</v>
      </c>
      <c r="B27" s="51"/>
      <c r="C27" s="52" t="str">
        <f t="shared" ref="C27:C46" si="0">IF(B27="","",IF(B27=0,"",(B27/B$6/$A$11)))</f>
        <v/>
      </c>
      <c r="D27" s="51"/>
      <c r="E27" s="52" t="str">
        <f t="shared" ref="E27:E46" si="1">IF(D27="","",IF(D27=0,"",(D27/D$6/$A$11)))</f>
        <v/>
      </c>
      <c r="F27" s="51"/>
      <c r="G27" s="52" t="str">
        <f t="shared" ref="G27:G46" si="2">IF(F27="","",IF(F27=0,"",(F27/F$6/$A$11)))</f>
        <v/>
      </c>
      <c r="H27" s="51"/>
      <c r="I27" s="52" t="str">
        <f t="shared" ref="I27:I46" si="3">IF(H27="","",IF(H27=0,"",(H27/H$6/$A$11)))</f>
        <v/>
      </c>
      <c r="J27" s="274"/>
    </row>
    <row r="28" spans="1:10" s="9" customFormat="1" ht="25.05" customHeight="1" x14ac:dyDescent="0.25">
      <c r="A28" s="173" t="s">
        <v>31</v>
      </c>
      <c r="B28" s="51"/>
      <c r="C28" s="52" t="str">
        <f t="shared" si="0"/>
        <v/>
      </c>
      <c r="D28" s="51"/>
      <c r="E28" s="52" t="str">
        <f t="shared" si="1"/>
        <v/>
      </c>
      <c r="F28" s="51"/>
      <c r="G28" s="52" t="str">
        <f t="shared" si="2"/>
        <v/>
      </c>
      <c r="H28" s="51"/>
      <c r="I28" s="52" t="str">
        <f t="shared" si="3"/>
        <v/>
      </c>
      <c r="J28" s="274"/>
    </row>
    <row r="29" spans="1:10" s="9" customFormat="1" ht="25.05" customHeight="1" x14ac:dyDescent="0.25">
      <c r="A29" s="173" t="s">
        <v>32</v>
      </c>
      <c r="B29" s="51"/>
      <c r="C29" s="52" t="str">
        <f t="shared" si="0"/>
        <v/>
      </c>
      <c r="D29" s="51"/>
      <c r="E29" s="52" t="str">
        <f t="shared" si="1"/>
        <v/>
      </c>
      <c r="F29" s="51"/>
      <c r="G29" s="52" t="str">
        <f t="shared" si="2"/>
        <v/>
      </c>
      <c r="H29" s="51"/>
      <c r="I29" s="52" t="str">
        <f t="shared" si="3"/>
        <v/>
      </c>
      <c r="J29" s="274"/>
    </row>
    <row r="30" spans="1:10" s="9" customFormat="1" ht="25.05" customHeight="1" x14ac:dyDescent="0.25">
      <c r="A30" s="173" t="s">
        <v>33</v>
      </c>
      <c r="B30" s="51"/>
      <c r="C30" s="52" t="str">
        <f t="shared" si="0"/>
        <v/>
      </c>
      <c r="D30" s="51"/>
      <c r="E30" s="52" t="str">
        <f t="shared" si="1"/>
        <v/>
      </c>
      <c r="F30" s="51"/>
      <c r="G30" s="52" t="str">
        <f t="shared" si="2"/>
        <v/>
      </c>
      <c r="H30" s="51"/>
      <c r="I30" s="52" t="str">
        <f t="shared" si="3"/>
        <v/>
      </c>
      <c r="J30" s="274"/>
    </row>
    <row r="31" spans="1:10" s="9" customFormat="1" ht="25.05" customHeight="1" x14ac:dyDescent="0.25">
      <c r="A31" s="173" t="s">
        <v>34</v>
      </c>
      <c r="B31" s="51"/>
      <c r="C31" s="52" t="str">
        <f t="shared" si="0"/>
        <v/>
      </c>
      <c r="D31" s="51"/>
      <c r="E31" s="52" t="str">
        <f t="shared" si="1"/>
        <v/>
      </c>
      <c r="F31" s="51"/>
      <c r="G31" s="52" t="str">
        <f t="shared" si="2"/>
        <v/>
      </c>
      <c r="H31" s="51"/>
      <c r="I31" s="52" t="str">
        <f t="shared" si="3"/>
        <v/>
      </c>
      <c r="J31" s="274"/>
    </row>
    <row r="32" spans="1:10" s="9" customFormat="1" ht="25.05" customHeight="1" x14ac:dyDescent="0.25">
      <c r="A32" s="173" t="s">
        <v>35</v>
      </c>
      <c r="B32" s="51"/>
      <c r="C32" s="52" t="str">
        <f t="shared" si="0"/>
        <v/>
      </c>
      <c r="D32" s="51"/>
      <c r="E32" s="52" t="str">
        <f t="shared" si="1"/>
        <v/>
      </c>
      <c r="F32" s="51"/>
      <c r="G32" s="52" t="str">
        <f t="shared" si="2"/>
        <v/>
      </c>
      <c r="H32" s="51"/>
      <c r="I32" s="52" t="str">
        <f t="shared" si="3"/>
        <v/>
      </c>
      <c r="J32" s="274"/>
    </row>
    <row r="33" spans="1:10" s="9" customFormat="1" ht="25.05" customHeight="1" x14ac:dyDescent="0.25">
      <c r="A33" s="173" t="s">
        <v>36</v>
      </c>
      <c r="B33" s="51"/>
      <c r="C33" s="52" t="str">
        <f t="shared" si="0"/>
        <v/>
      </c>
      <c r="D33" s="51"/>
      <c r="E33" s="52" t="str">
        <f t="shared" si="1"/>
        <v/>
      </c>
      <c r="F33" s="51"/>
      <c r="G33" s="52" t="str">
        <f t="shared" si="2"/>
        <v/>
      </c>
      <c r="H33" s="51"/>
      <c r="I33" s="52" t="str">
        <f t="shared" si="3"/>
        <v/>
      </c>
      <c r="J33" s="274"/>
    </row>
    <row r="34" spans="1:10" s="9" customFormat="1" ht="25.05" customHeight="1" x14ac:dyDescent="0.25">
      <c r="A34" s="173" t="s">
        <v>37</v>
      </c>
      <c r="B34" s="51"/>
      <c r="C34" s="52" t="str">
        <f t="shared" si="0"/>
        <v/>
      </c>
      <c r="D34" s="51"/>
      <c r="E34" s="52" t="str">
        <f t="shared" si="1"/>
        <v/>
      </c>
      <c r="F34" s="51"/>
      <c r="G34" s="52" t="str">
        <f t="shared" si="2"/>
        <v/>
      </c>
      <c r="H34" s="51"/>
      <c r="I34" s="52" t="str">
        <f t="shared" si="3"/>
        <v/>
      </c>
      <c r="J34" s="274"/>
    </row>
    <row r="35" spans="1:10" s="9" customFormat="1" ht="25.05" customHeight="1" x14ac:dyDescent="0.25">
      <c r="A35" s="173" t="s">
        <v>38</v>
      </c>
      <c r="B35" s="51"/>
      <c r="C35" s="52" t="str">
        <f t="shared" si="0"/>
        <v/>
      </c>
      <c r="D35" s="51"/>
      <c r="E35" s="52" t="str">
        <f t="shared" si="1"/>
        <v/>
      </c>
      <c r="F35" s="51"/>
      <c r="G35" s="52" t="str">
        <f t="shared" si="2"/>
        <v/>
      </c>
      <c r="H35" s="51"/>
      <c r="I35" s="52" t="str">
        <f t="shared" si="3"/>
        <v/>
      </c>
      <c r="J35" s="274"/>
    </row>
    <row r="36" spans="1:10" s="9" customFormat="1" ht="25.05" customHeight="1" x14ac:dyDescent="0.25">
      <c r="A36" s="173" t="s">
        <v>39</v>
      </c>
      <c r="B36" s="51"/>
      <c r="C36" s="52" t="str">
        <f t="shared" si="0"/>
        <v/>
      </c>
      <c r="D36" s="51"/>
      <c r="E36" s="52" t="str">
        <f t="shared" si="1"/>
        <v/>
      </c>
      <c r="F36" s="51"/>
      <c r="G36" s="52" t="str">
        <f t="shared" si="2"/>
        <v/>
      </c>
      <c r="H36" s="51"/>
      <c r="I36" s="52" t="str">
        <f t="shared" si="3"/>
        <v/>
      </c>
      <c r="J36" s="274"/>
    </row>
    <row r="37" spans="1:10" s="9" customFormat="1" ht="25.05" customHeight="1" x14ac:dyDescent="0.25">
      <c r="A37" s="173" t="s">
        <v>40</v>
      </c>
      <c r="B37" s="51"/>
      <c r="C37" s="52" t="str">
        <f t="shared" si="0"/>
        <v/>
      </c>
      <c r="D37" s="51"/>
      <c r="E37" s="52" t="str">
        <f t="shared" si="1"/>
        <v/>
      </c>
      <c r="F37" s="51"/>
      <c r="G37" s="52" t="str">
        <f t="shared" si="2"/>
        <v/>
      </c>
      <c r="H37" s="51"/>
      <c r="I37" s="52" t="str">
        <f t="shared" si="3"/>
        <v/>
      </c>
      <c r="J37" s="274"/>
    </row>
    <row r="38" spans="1:10" s="9" customFormat="1" ht="25.05" customHeight="1" x14ac:dyDescent="0.25">
      <c r="A38" s="173" t="s">
        <v>41</v>
      </c>
      <c r="B38" s="51"/>
      <c r="C38" s="52" t="str">
        <f t="shared" si="0"/>
        <v/>
      </c>
      <c r="D38" s="51"/>
      <c r="E38" s="52" t="str">
        <f t="shared" si="1"/>
        <v/>
      </c>
      <c r="F38" s="51"/>
      <c r="G38" s="52" t="str">
        <f t="shared" si="2"/>
        <v/>
      </c>
      <c r="H38" s="51"/>
      <c r="I38" s="52" t="str">
        <f t="shared" si="3"/>
        <v/>
      </c>
      <c r="J38" s="274"/>
    </row>
    <row r="39" spans="1:10" s="9" customFormat="1" ht="25.05" customHeight="1" x14ac:dyDescent="0.25">
      <c r="A39" s="173" t="s">
        <v>42</v>
      </c>
      <c r="B39" s="51"/>
      <c r="C39" s="52" t="str">
        <f t="shared" si="0"/>
        <v/>
      </c>
      <c r="D39" s="51"/>
      <c r="E39" s="52" t="str">
        <f t="shared" si="1"/>
        <v/>
      </c>
      <c r="F39" s="51"/>
      <c r="G39" s="52" t="str">
        <f t="shared" si="2"/>
        <v/>
      </c>
      <c r="H39" s="51"/>
      <c r="I39" s="52" t="str">
        <f t="shared" si="3"/>
        <v/>
      </c>
      <c r="J39" s="274"/>
    </row>
    <row r="40" spans="1:10" s="9" customFormat="1" ht="25.05" customHeight="1" x14ac:dyDescent="0.25">
      <c r="A40" s="173" t="s">
        <v>43</v>
      </c>
      <c r="B40" s="51"/>
      <c r="C40" s="52" t="str">
        <f t="shared" si="0"/>
        <v/>
      </c>
      <c r="D40" s="51"/>
      <c r="E40" s="52" t="str">
        <f t="shared" si="1"/>
        <v/>
      </c>
      <c r="F40" s="51"/>
      <c r="G40" s="52" t="str">
        <f t="shared" si="2"/>
        <v/>
      </c>
      <c r="H40" s="51"/>
      <c r="I40" s="52" t="str">
        <f t="shared" si="3"/>
        <v/>
      </c>
      <c r="J40" s="274"/>
    </row>
    <row r="41" spans="1:10" s="9" customFormat="1" ht="25.05" customHeight="1" x14ac:dyDescent="0.25">
      <c r="A41" s="173" t="s">
        <v>44</v>
      </c>
      <c r="B41" s="51"/>
      <c r="C41" s="52" t="str">
        <f t="shared" si="0"/>
        <v/>
      </c>
      <c r="D41" s="51"/>
      <c r="E41" s="52" t="str">
        <f t="shared" si="1"/>
        <v/>
      </c>
      <c r="F41" s="51"/>
      <c r="G41" s="52" t="str">
        <f t="shared" si="2"/>
        <v/>
      </c>
      <c r="H41" s="51"/>
      <c r="I41" s="52" t="str">
        <f t="shared" si="3"/>
        <v/>
      </c>
      <c r="J41" s="274"/>
    </row>
    <row r="42" spans="1:10" s="9" customFormat="1" ht="30.6" customHeight="1" x14ac:dyDescent="0.25">
      <c r="A42" s="173" t="s">
        <v>45</v>
      </c>
      <c r="B42" s="51"/>
      <c r="C42" s="52" t="str">
        <f t="shared" si="0"/>
        <v/>
      </c>
      <c r="D42" s="51"/>
      <c r="E42" s="52" t="str">
        <f t="shared" si="1"/>
        <v/>
      </c>
      <c r="F42" s="51"/>
      <c r="G42" s="52" t="str">
        <f t="shared" si="2"/>
        <v/>
      </c>
      <c r="H42" s="51"/>
      <c r="I42" s="52" t="str">
        <f t="shared" si="3"/>
        <v/>
      </c>
      <c r="J42" s="274"/>
    </row>
    <row r="43" spans="1:10" s="11" customFormat="1" ht="25.05" customHeight="1" x14ac:dyDescent="0.25">
      <c r="A43" s="173" t="s">
        <v>46</v>
      </c>
      <c r="B43" s="51"/>
      <c r="C43" s="52" t="str">
        <f t="shared" si="0"/>
        <v/>
      </c>
      <c r="D43" s="51"/>
      <c r="E43" s="52" t="str">
        <f t="shared" si="1"/>
        <v/>
      </c>
      <c r="F43" s="51"/>
      <c r="G43" s="52" t="str">
        <f t="shared" si="2"/>
        <v/>
      </c>
      <c r="H43" s="51"/>
      <c r="I43" s="52" t="str">
        <f t="shared" si="3"/>
        <v/>
      </c>
      <c r="J43" s="277"/>
    </row>
    <row r="44" spans="1:10" ht="29.4" customHeight="1" x14ac:dyDescent="0.25">
      <c r="A44" s="237" t="s">
        <v>47</v>
      </c>
      <c r="B44" s="51"/>
      <c r="C44" s="52" t="str">
        <f t="shared" si="0"/>
        <v/>
      </c>
      <c r="D44" s="53"/>
      <c r="E44" s="52" t="str">
        <f t="shared" si="1"/>
        <v/>
      </c>
      <c r="F44" s="53"/>
      <c r="G44" s="52" t="str">
        <f t="shared" si="2"/>
        <v/>
      </c>
      <c r="H44" s="53"/>
      <c r="I44" s="52" t="str">
        <f t="shared" si="3"/>
        <v/>
      </c>
    </row>
    <row r="45" spans="1:10" s="9" customFormat="1" ht="40.200000000000003" customHeight="1" x14ac:dyDescent="0.25">
      <c r="A45" s="240" t="s">
        <v>48</v>
      </c>
      <c r="B45" s="70"/>
      <c r="C45" s="43" t="str">
        <f t="shared" si="0"/>
        <v/>
      </c>
      <c r="D45" s="70"/>
      <c r="E45" s="43" t="str">
        <f t="shared" si="1"/>
        <v/>
      </c>
      <c r="F45" s="70"/>
      <c r="G45" s="43" t="str">
        <f t="shared" si="2"/>
        <v/>
      </c>
      <c r="H45" s="70"/>
      <c r="I45" s="43" t="str">
        <f t="shared" si="3"/>
        <v/>
      </c>
      <c r="J45" s="274"/>
    </row>
    <row r="46" spans="1:10" s="9" customFormat="1" ht="25.05" customHeight="1" x14ac:dyDescent="0.25">
      <c r="A46" s="348" t="s">
        <v>49</v>
      </c>
      <c r="B46" s="239">
        <f>SUM(B27:B45)</f>
        <v>0</v>
      </c>
      <c r="C46" s="49" t="str">
        <f t="shared" si="0"/>
        <v/>
      </c>
      <c r="D46" s="239">
        <f>SUM(D27:D45)</f>
        <v>0</v>
      </c>
      <c r="E46" s="49" t="str">
        <f t="shared" si="1"/>
        <v/>
      </c>
      <c r="F46" s="239">
        <f>SUM(F27:F45)</f>
        <v>0</v>
      </c>
      <c r="G46" s="49" t="str">
        <f t="shared" si="2"/>
        <v/>
      </c>
      <c r="H46" s="239">
        <f>SUM(H27:H45)</f>
        <v>0</v>
      </c>
      <c r="I46" s="49" t="str">
        <f t="shared" si="3"/>
        <v/>
      </c>
      <c r="J46" s="274"/>
    </row>
    <row r="47" spans="1:10" ht="48.6" customHeight="1" x14ac:dyDescent="0.25">
      <c r="A47" s="361" t="s">
        <v>50</v>
      </c>
      <c r="C47" s="336"/>
      <c r="D47" s="40"/>
      <c r="E47" s="336"/>
      <c r="F47" s="40"/>
      <c r="G47" s="336"/>
      <c r="H47" s="40"/>
      <c r="I47" s="336"/>
    </row>
    <row r="48" spans="1:10" s="9" customFormat="1" ht="25.05" customHeight="1" x14ac:dyDescent="0.25">
      <c r="A48" s="238" t="s">
        <v>51</v>
      </c>
      <c r="B48" s="51"/>
      <c r="C48" s="52" t="str">
        <f>IF(B48="","",IF(B48=0,"",(B48/B$6/$A$11)))</f>
        <v/>
      </c>
      <c r="D48" s="51"/>
      <c r="E48" s="52" t="str">
        <f>IF(D48="","",IF(D48=0,"",(D48/D$6/$A$11)))</f>
        <v/>
      </c>
      <c r="F48" s="51"/>
      <c r="G48" s="52" t="str">
        <f>IF(F48="","",IF(F48=0,"",(F48/F$6/$A$11)))</f>
        <v/>
      </c>
      <c r="H48" s="51"/>
      <c r="I48" s="52" t="str">
        <f>IF(H48="","",IF(H48=0,"",(H48/H$6/$A$11)))</f>
        <v/>
      </c>
      <c r="J48" s="274"/>
    </row>
    <row r="49" spans="1:10" s="9" customFormat="1" ht="30.6" customHeight="1" x14ac:dyDescent="0.25">
      <c r="A49" s="348" t="s">
        <v>52</v>
      </c>
      <c r="B49" s="62">
        <f>SUM(B48:B48)</f>
        <v>0</v>
      </c>
      <c r="C49" s="43" t="str">
        <f>IF(B49="","",IF(B49=0,"",(B49/B$6/$A$11)))</f>
        <v/>
      </c>
      <c r="D49" s="62">
        <f>SUM(D48:D48)</f>
        <v>0</v>
      </c>
      <c r="E49" s="43" t="str">
        <f>IF(D49="","",IF(D49=0,"",(D49/D$6/$A$11)))</f>
        <v/>
      </c>
      <c r="F49" s="62">
        <f>SUM(F48:F48)</f>
        <v>0</v>
      </c>
      <c r="G49" s="43" t="str">
        <f>IF(F49="","",IF(F49=0,"",(F49/F$6/$A$11)))</f>
        <v/>
      </c>
      <c r="H49" s="62">
        <f>SUM(H48:H48)</f>
        <v>0</v>
      </c>
      <c r="I49" s="43" t="str">
        <f>IF(H49="","",IF(H49=0,"",(H49/H$6/$A$11)))</f>
        <v/>
      </c>
      <c r="J49" s="274"/>
    </row>
    <row r="50" spans="1:10" s="9" customFormat="1" ht="25.05" customHeight="1" x14ac:dyDescent="0.25">
      <c r="A50" s="361" t="s">
        <v>53</v>
      </c>
      <c r="B50" s="63"/>
      <c r="C50" s="336"/>
      <c r="D50" s="63"/>
      <c r="E50" s="336"/>
      <c r="F50" s="63"/>
      <c r="G50" s="336"/>
      <c r="H50" s="63"/>
      <c r="I50" s="336"/>
      <c r="J50" s="274"/>
    </row>
    <row r="51" spans="1:10" s="9" customFormat="1" ht="25.05" customHeight="1" x14ac:dyDescent="0.25">
      <c r="A51" s="173" t="s">
        <v>54</v>
      </c>
      <c r="B51" s="51"/>
      <c r="C51" s="52" t="str">
        <f t="shared" ref="C51:C62" si="4">IF(B51="","",IF(B51=0,"",(B51/B$6/$A$11)))</f>
        <v/>
      </c>
      <c r="D51" s="51"/>
      <c r="E51" s="52" t="str">
        <f t="shared" ref="E51:E62" si="5">IF(D51="","",IF(D51=0,"",(D51/D$6/$A$11)))</f>
        <v/>
      </c>
      <c r="F51" s="51"/>
      <c r="G51" s="52" t="str">
        <f t="shared" ref="G51:G62" si="6">IF(F51="","",IF(F51=0,"",(F51/F$6/$A$11)))</f>
        <v/>
      </c>
      <c r="H51" s="51"/>
      <c r="I51" s="52" t="str">
        <f t="shared" ref="I51:I62" si="7">IF(H51="","",IF(H51=0,"",(H51/H$6/$A$11)))</f>
        <v/>
      </c>
      <c r="J51" s="274"/>
    </row>
    <row r="52" spans="1:10" s="9" customFormat="1" ht="31.2" customHeight="1" x14ac:dyDescent="0.25">
      <c r="A52" s="173" t="s">
        <v>55</v>
      </c>
      <c r="B52" s="51"/>
      <c r="C52" s="52" t="str">
        <f t="shared" si="4"/>
        <v/>
      </c>
      <c r="D52" s="51"/>
      <c r="E52" s="52" t="str">
        <f t="shared" si="5"/>
        <v/>
      </c>
      <c r="F52" s="51"/>
      <c r="G52" s="52" t="str">
        <f t="shared" si="6"/>
        <v/>
      </c>
      <c r="H52" s="51"/>
      <c r="I52" s="52" t="str">
        <f t="shared" si="7"/>
        <v/>
      </c>
      <c r="J52" s="274"/>
    </row>
    <row r="53" spans="1:10" s="9" customFormat="1" ht="28.2" customHeight="1" x14ac:dyDescent="0.25">
      <c r="A53" s="233" t="s">
        <v>56</v>
      </c>
      <c r="B53" s="51"/>
      <c r="C53" s="52" t="str">
        <f t="shared" si="4"/>
        <v/>
      </c>
      <c r="D53" s="51"/>
      <c r="E53" s="52" t="str">
        <f t="shared" si="5"/>
        <v/>
      </c>
      <c r="F53" s="51"/>
      <c r="G53" s="52" t="str">
        <f t="shared" si="6"/>
        <v/>
      </c>
      <c r="H53" s="51"/>
      <c r="I53" s="52" t="str">
        <f t="shared" si="7"/>
        <v/>
      </c>
      <c r="J53" s="274"/>
    </row>
    <row r="54" spans="1:10" s="9" customFormat="1" ht="25.05" customHeight="1" x14ac:dyDescent="0.25">
      <c r="A54" s="173" t="s">
        <v>57</v>
      </c>
      <c r="B54" s="51"/>
      <c r="C54" s="52" t="str">
        <f t="shared" si="4"/>
        <v/>
      </c>
      <c r="D54" s="53"/>
      <c r="E54" s="52" t="str">
        <f t="shared" si="5"/>
        <v/>
      </c>
      <c r="F54" s="53"/>
      <c r="G54" s="52" t="str">
        <f t="shared" si="6"/>
        <v/>
      </c>
      <c r="H54" s="53"/>
      <c r="I54" s="52" t="str">
        <f t="shared" si="7"/>
        <v/>
      </c>
      <c r="J54" s="274"/>
    </row>
    <row r="55" spans="1:10" s="9" customFormat="1" ht="27.45" customHeight="1" x14ac:dyDescent="0.25">
      <c r="A55" s="233" t="s">
        <v>58</v>
      </c>
      <c r="B55" s="51"/>
      <c r="C55" s="52" t="str">
        <f t="shared" si="4"/>
        <v/>
      </c>
      <c r="D55" s="70"/>
      <c r="E55" s="52" t="str">
        <f t="shared" si="5"/>
        <v/>
      </c>
      <c r="F55" s="70"/>
      <c r="G55" s="52" t="str">
        <f t="shared" si="6"/>
        <v/>
      </c>
      <c r="H55" s="70"/>
      <c r="I55" s="52" t="str">
        <f t="shared" si="7"/>
        <v/>
      </c>
      <c r="J55" s="274"/>
    </row>
    <row r="56" spans="1:10" s="9" customFormat="1" ht="40.799999999999997" customHeight="1" x14ac:dyDescent="0.25">
      <c r="A56" s="234" t="s">
        <v>59</v>
      </c>
      <c r="B56" s="51"/>
      <c r="C56" s="52" t="str">
        <f t="shared" si="4"/>
        <v/>
      </c>
      <c r="D56" s="70"/>
      <c r="E56" s="52" t="str">
        <f t="shared" si="5"/>
        <v/>
      </c>
      <c r="F56" s="70"/>
      <c r="G56" s="52" t="str">
        <f t="shared" si="6"/>
        <v/>
      </c>
      <c r="H56" s="70"/>
      <c r="I56" s="52" t="str">
        <f t="shared" si="7"/>
        <v/>
      </c>
      <c r="J56" s="274"/>
    </row>
    <row r="57" spans="1:10" s="11" customFormat="1" ht="25.5" customHeight="1" x14ac:dyDescent="0.25">
      <c r="A57" s="235" t="s">
        <v>60</v>
      </c>
      <c r="B57" s="51"/>
      <c r="C57" s="52" t="str">
        <f t="shared" si="4"/>
        <v/>
      </c>
      <c r="D57" s="53"/>
      <c r="E57" s="52" t="str">
        <f t="shared" si="5"/>
        <v/>
      </c>
      <c r="F57" s="318"/>
      <c r="G57" s="52" t="str">
        <f t="shared" si="6"/>
        <v/>
      </c>
      <c r="H57" s="53"/>
      <c r="I57" s="52" t="str">
        <f t="shared" si="7"/>
        <v/>
      </c>
      <c r="J57" s="277"/>
    </row>
    <row r="58" spans="1:10" s="9" customFormat="1" ht="33.6" customHeight="1" x14ac:dyDescent="0.25">
      <c r="A58" s="171" t="s">
        <v>48</v>
      </c>
      <c r="B58" s="70"/>
      <c r="C58" s="52" t="str">
        <f t="shared" si="4"/>
        <v/>
      </c>
      <c r="D58" s="70"/>
      <c r="E58" s="52" t="str">
        <f t="shared" si="5"/>
        <v/>
      </c>
      <c r="F58" s="70"/>
      <c r="G58" s="52" t="str">
        <f t="shared" si="6"/>
        <v/>
      </c>
      <c r="H58" s="70"/>
      <c r="I58" s="52" t="str">
        <f t="shared" si="7"/>
        <v/>
      </c>
      <c r="J58" s="274"/>
    </row>
    <row r="59" spans="1:10" s="9" customFormat="1" ht="25.5" customHeight="1" thickBot="1" x14ac:dyDescent="0.3">
      <c r="A59" s="363" t="s">
        <v>61</v>
      </c>
      <c r="B59" s="60">
        <f>SUM(B51:B58)</f>
        <v>0</v>
      </c>
      <c r="C59" s="67" t="str">
        <f t="shared" si="4"/>
        <v/>
      </c>
      <c r="D59" s="60">
        <f>SUM(D51:D58)</f>
        <v>0</v>
      </c>
      <c r="E59" s="67" t="str">
        <f t="shared" si="5"/>
        <v/>
      </c>
      <c r="F59" s="60">
        <f>SUM(F51:F58)</f>
        <v>0</v>
      </c>
      <c r="G59" s="52" t="str">
        <f t="shared" si="6"/>
        <v/>
      </c>
      <c r="H59" s="60">
        <f>SUM(H51:H58)</f>
        <v>0</v>
      </c>
      <c r="I59" s="67" t="str">
        <f t="shared" si="7"/>
        <v/>
      </c>
      <c r="J59" s="274"/>
    </row>
    <row r="60" spans="1:10" s="9" customFormat="1" ht="37.799999999999997" customHeight="1" thickTop="1" x14ac:dyDescent="0.25">
      <c r="A60" s="365" t="s">
        <v>62</v>
      </c>
      <c r="B60" s="319">
        <f>B25-B46+B49-B59</f>
        <v>0</v>
      </c>
      <c r="C60" s="320" t="str">
        <f t="shared" si="4"/>
        <v/>
      </c>
      <c r="D60" s="319">
        <f>D25-D46+D49-D59</f>
        <v>0</v>
      </c>
      <c r="E60" s="320" t="str">
        <f t="shared" si="5"/>
        <v/>
      </c>
      <c r="F60" s="319">
        <f>F25-F46+F49-F59</f>
        <v>0</v>
      </c>
      <c r="G60" s="321" t="str">
        <f t="shared" si="6"/>
        <v/>
      </c>
      <c r="H60" s="319">
        <f>H25-H46+H49-H59</f>
        <v>0</v>
      </c>
      <c r="I60" s="320" t="str">
        <f t="shared" si="7"/>
        <v/>
      </c>
      <c r="J60" s="274"/>
    </row>
    <row r="61" spans="1:10" s="16" customFormat="1" ht="37.799999999999997" customHeight="1" x14ac:dyDescent="0.25">
      <c r="A61" s="120" t="s">
        <v>63</v>
      </c>
      <c r="B61" s="10">
        <f>'Efterkalkyl 2025'!B62</f>
        <v>0</v>
      </c>
      <c r="C61" s="124" t="str">
        <f t="shared" si="4"/>
        <v/>
      </c>
      <c r="D61" s="10">
        <f>'Efterkalkyl 2025'!D62</f>
        <v>0</v>
      </c>
      <c r="E61" s="124" t="str">
        <f t="shared" si="5"/>
        <v/>
      </c>
      <c r="F61" s="10">
        <f>'Efterkalkyl 2025'!F62</f>
        <v>0</v>
      </c>
      <c r="G61" s="124" t="str">
        <f t="shared" si="6"/>
        <v/>
      </c>
      <c r="H61" s="10">
        <f>'Efterkalkyl 2025'!H62</f>
        <v>0</v>
      </c>
      <c r="I61" s="124" t="str">
        <f t="shared" si="7"/>
        <v/>
      </c>
      <c r="J61" s="274"/>
    </row>
    <row r="62" spans="1:10" s="9" customFormat="1" ht="37.799999999999997" customHeight="1" x14ac:dyDescent="0.25">
      <c r="A62" s="366" t="s">
        <v>64</v>
      </c>
      <c r="B62" s="322">
        <f>B60+B61</f>
        <v>0</v>
      </c>
      <c r="C62" s="134" t="str">
        <f t="shared" si="4"/>
        <v/>
      </c>
      <c r="D62" s="322">
        <f>D60+D61</f>
        <v>0</v>
      </c>
      <c r="E62" s="134" t="str">
        <f t="shared" si="5"/>
        <v/>
      </c>
      <c r="F62" s="322">
        <f>F60+F61</f>
        <v>0</v>
      </c>
      <c r="G62" s="134" t="str">
        <f t="shared" si="6"/>
        <v/>
      </c>
      <c r="H62" s="322">
        <f>H60+H61</f>
        <v>0</v>
      </c>
      <c r="I62" s="134" t="str">
        <f t="shared" si="7"/>
        <v/>
      </c>
      <c r="J62" s="274"/>
    </row>
    <row r="63" spans="1:10" s="9" customFormat="1" ht="45.6" customHeight="1" thickBot="1" x14ac:dyDescent="0.35">
      <c r="A63" s="367" t="s">
        <v>414</v>
      </c>
      <c r="B63" s="47"/>
      <c r="C63" s="337"/>
      <c r="D63" s="47"/>
      <c r="E63" s="337"/>
      <c r="F63" s="47"/>
      <c r="G63" s="337"/>
      <c r="H63" s="47"/>
      <c r="I63" s="337"/>
      <c r="J63" s="274"/>
    </row>
    <row r="64" spans="1:10" s="9" customFormat="1" ht="25.05" customHeight="1" thickTop="1" x14ac:dyDescent="0.25">
      <c r="A64" s="235" t="s">
        <v>66</v>
      </c>
      <c r="B64" s="48"/>
      <c r="C64" s="52" t="str">
        <f>IF(B64="","",IF(B64=0,"",(B64/B$6/$A$11)))</f>
        <v/>
      </c>
      <c r="D64" s="48"/>
      <c r="E64" s="43" t="str">
        <f>IF(D64="","",IF(D64=0,"",(D64/D$6/$A$11)))</f>
        <v/>
      </c>
      <c r="F64" s="48"/>
      <c r="G64" s="52" t="str">
        <f>IF(F64="","",IF(F64=0,"",(F64/F$6/$A$11)))</f>
        <v/>
      </c>
      <c r="H64" s="48"/>
      <c r="I64" s="52" t="str">
        <f>IF(H64="","",IF(H64=0,"",(H64/H$6/$A$11)))</f>
        <v/>
      </c>
      <c r="J64" s="274"/>
    </row>
    <row r="65" spans="1:10" s="9" customFormat="1" ht="25.05" customHeight="1" x14ac:dyDescent="0.25">
      <c r="A65" s="242" t="s">
        <v>51</v>
      </c>
      <c r="B65" s="51"/>
      <c r="C65" s="52" t="str">
        <f>IF(B65="","",IF(B65=0,"",(B65/B$6/$A$11)))</f>
        <v/>
      </c>
      <c r="D65" s="51"/>
      <c r="E65" s="52" t="str">
        <f>IF(D65="","",IF(D65=0,"",(D65/D$6/$A$11)))</f>
        <v/>
      </c>
      <c r="F65" s="51"/>
      <c r="G65" s="52" t="str">
        <f>IF(F65="","",IF(F65=0,"",(F65/F$6/$A$11)))</f>
        <v/>
      </c>
      <c r="H65" s="51"/>
      <c r="I65" s="52" t="str">
        <f>IF(H65="","",IF(H65=0,"",(H65/H$6/$A$11)))</f>
        <v/>
      </c>
      <c r="J65" s="274"/>
    </row>
    <row r="66" spans="1:10" s="9" customFormat="1" ht="25.05" customHeight="1" x14ac:dyDescent="0.25">
      <c r="A66" s="348" t="s">
        <v>67</v>
      </c>
      <c r="B66" s="62">
        <f>SUM(B64:B65)</f>
        <v>0</v>
      </c>
      <c r="C66" s="43" t="str">
        <f>IF(B66="","",IF(B66=0,"",(B66/B$6/$A$11)))</f>
        <v/>
      </c>
      <c r="D66" s="62">
        <f>SUM(D64:D65)</f>
        <v>0</v>
      </c>
      <c r="E66" s="43" t="str">
        <f>IF(D66="","",IF(D66=0,"",(D66/D$6/$A$11)))</f>
        <v/>
      </c>
      <c r="F66" s="62">
        <f>SUM(F64:F65)</f>
        <v>0</v>
      </c>
      <c r="G66" s="43" t="str">
        <f>IF(F66="","",IF(F66=0,"",(F66/F$6/$A$11)))</f>
        <v/>
      </c>
      <c r="H66" s="62">
        <f>SUM(H64:H65)</f>
        <v>0</v>
      </c>
      <c r="I66" s="43" t="str">
        <f>IF(H66="","",IF(H66=0,"",(H66/H$6/$A$11)))</f>
        <v/>
      </c>
      <c r="J66" s="274"/>
    </row>
    <row r="67" spans="1:10" ht="36.6" customHeight="1" x14ac:dyDescent="0.25">
      <c r="A67" s="361" t="s">
        <v>53</v>
      </c>
      <c r="B67" s="63"/>
      <c r="C67" s="336"/>
      <c r="D67" s="63"/>
      <c r="E67" s="336"/>
      <c r="F67" s="63"/>
      <c r="G67" s="336"/>
      <c r="H67" s="63"/>
      <c r="I67" s="336"/>
    </row>
    <row r="68" spans="1:10" s="9" customFormat="1" ht="25.05" customHeight="1" x14ac:dyDescent="0.25">
      <c r="A68" s="173" t="s">
        <v>54</v>
      </c>
      <c r="B68" s="51"/>
      <c r="C68" s="52" t="str">
        <f t="shared" ref="C68:C79" si="8">IF(B68="","",IF(B68=0,"",(B68/B$6/$A$11)))</f>
        <v/>
      </c>
      <c r="D68" s="51"/>
      <c r="E68" s="52" t="str">
        <f t="shared" ref="E68:E79" si="9">IF(D68="","",IF(D68=0,"",(D68/D$6/$A$11)))</f>
        <v/>
      </c>
      <c r="F68" s="51"/>
      <c r="G68" s="52" t="str">
        <f t="shared" ref="G68:G79" si="10">IF(F68="","",IF(F68=0,"",(F68/F$6/$A$11)))</f>
        <v/>
      </c>
      <c r="H68" s="51"/>
      <c r="I68" s="52" t="str">
        <f t="shared" ref="I68:I79" si="11">IF(H68="","",IF(H68=0,"",(H68/H$6/$A$11)))</f>
        <v/>
      </c>
      <c r="J68" s="274"/>
    </row>
    <row r="69" spans="1:10" s="9" customFormat="1" ht="31.2" customHeight="1" x14ac:dyDescent="0.25">
      <c r="A69" s="173" t="s">
        <v>55</v>
      </c>
      <c r="B69" s="51"/>
      <c r="C69" s="43" t="str">
        <f t="shared" si="8"/>
        <v/>
      </c>
      <c r="D69" s="51"/>
      <c r="E69" s="52" t="str">
        <f t="shared" si="9"/>
        <v/>
      </c>
      <c r="F69" s="51"/>
      <c r="G69" s="52" t="str">
        <f t="shared" si="10"/>
        <v/>
      </c>
      <c r="H69" s="51"/>
      <c r="I69" s="52" t="str">
        <f t="shared" si="11"/>
        <v/>
      </c>
      <c r="J69" s="274"/>
    </row>
    <row r="70" spans="1:10" s="9" customFormat="1" ht="25.05" customHeight="1" x14ac:dyDescent="0.25">
      <c r="A70" s="233" t="s">
        <v>56</v>
      </c>
      <c r="B70" s="51"/>
      <c r="C70" s="41" t="str">
        <f t="shared" si="8"/>
        <v/>
      </c>
      <c r="D70" s="51"/>
      <c r="E70" s="52" t="str">
        <f t="shared" si="9"/>
        <v/>
      </c>
      <c r="F70" s="51"/>
      <c r="G70" s="52" t="str">
        <f t="shared" si="10"/>
        <v/>
      </c>
      <c r="H70" s="51"/>
      <c r="I70" s="52" t="str">
        <f t="shared" si="11"/>
        <v/>
      </c>
      <c r="J70" s="274"/>
    </row>
    <row r="71" spans="1:10" s="9" customFormat="1" ht="25.05" customHeight="1" x14ac:dyDescent="0.25">
      <c r="A71" s="173" t="s">
        <v>57</v>
      </c>
      <c r="B71" s="51"/>
      <c r="C71" s="52" t="str">
        <f t="shared" si="8"/>
        <v/>
      </c>
      <c r="D71" s="53"/>
      <c r="E71" s="52" t="str">
        <f t="shared" si="9"/>
        <v/>
      </c>
      <c r="F71" s="53"/>
      <c r="G71" s="52" t="str">
        <f t="shared" si="10"/>
        <v/>
      </c>
      <c r="H71" s="53"/>
      <c r="I71" s="52" t="str">
        <f t="shared" si="11"/>
        <v/>
      </c>
      <c r="J71" s="274"/>
    </row>
    <row r="72" spans="1:10" s="9" customFormat="1" ht="33" customHeight="1" x14ac:dyDescent="0.25">
      <c r="A72" s="128" t="s">
        <v>58</v>
      </c>
      <c r="B72" s="51"/>
      <c r="C72" s="52" t="str">
        <f t="shared" si="8"/>
        <v/>
      </c>
      <c r="D72" s="70"/>
      <c r="E72" s="52" t="str">
        <f t="shared" si="9"/>
        <v/>
      </c>
      <c r="F72" s="70"/>
      <c r="G72" s="52" t="str">
        <f t="shared" si="10"/>
        <v/>
      </c>
      <c r="H72" s="70"/>
      <c r="I72" s="52" t="str">
        <f t="shared" si="11"/>
        <v/>
      </c>
      <c r="J72" s="274"/>
    </row>
    <row r="73" spans="1:10" s="9" customFormat="1" ht="34.200000000000003" customHeight="1" x14ac:dyDescent="0.25">
      <c r="A73" s="234" t="s">
        <v>59</v>
      </c>
      <c r="B73" s="51"/>
      <c r="C73" s="52" t="str">
        <f t="shared" si="8"/>
        <v/>
      </c>
      <c r="D73" s="70"/>
      <c r="E73" s="52" t="str">
        <f t="shared" si="9"/>
        <v/>
      </c>
      <c r="F73" s="70"/>
      <c r="G73" s="52" t="str">
        <f t="shared" si="10"/>
        <v/>
      </c>
      <c r="H73" s="70"/>
      <c r="I73" s="52" t="str">
        <f t="shared" si="11"/>
        <v/>
      </c>
      <c r="J73" s="274"/>
    </row>
    <row r="74" spans="1:10" s="9" customFormat="1" ht="25.05" customHeight="1" x14ac:dyDescent="0.25">
      <c r="A74" s="235" t="s">
        <v>60</v>
      </c>
      <c r="B74" s="51"/>
      <c r="C74" s="52" t="str">
        <f t="shared" si="8"/>
        <v/>
      </c>
      <c r="D74" s="51"/>
      <c r="E74" s="52" t="str">
        <f t="shared" si="9"/>
        <v/>
      </c>
      <c r="F74" s="51"/>
      <c r="G74" s="52" t="str">
        <f t="shared" si="10"/>
        <v/>
      </c>
      <c r="H74" s="51"/>
      <c r="I74" s="52" t="str">
        <f t="shared" si="11"/>
        <v/>
      </c>
      <c r="J74" s="274"/>
    </row>
    <row r="75" spans="1:10" s="9" customFormat="1" ht="35.4" customHeight="1" x14ac:dyDescent="0.25">
      <c r="A75" s="172" t="s">
        <v>48</v>
      </c>
      <c r="B75" s="70"/>
      <c r="C75" s="52" t="str">
        <f t="shared" si="8"/>
        <v/>
      </c>
      <c r="D75" s="70"/>
      <c r="E75" s="52" t="str">
        <f t="shared" si="9"/>
        <v/>
      </c>
      <c r="F75" s="70"/>
      <c r="G75" s="52" t="str">
        <f t="shared" si="10"/>
        <v/>
      </c>
      <c r="H75" s="70"/>
      <c r="I75" s="52" t="str">
        <f t="shared" si="11"/>
        <v/>
      </c>
      <c r="J75" s="274"/>
    </row>
    <row r="76" spans="1:10" s="9" customFormat="1" ht="33.6" customHeight="1" thickBot="1" x14ac:dyDescent="0.3">
      <c r="A76" s="368" t="s">
        <v>61</v>
      </c>
      <c r="B76" s="60">
        <f>SUM(B68:B75)</f>
        <v>0</v>
      </c>
      <c r="C76" s="67" t="str">
        <f t="shared" si="8"/>
        <v/>
      </c>
      <c r="D76" s="60">
        <f>SUM(D68:D75)</f>
        <v>0</v>
      </c>
      <c r="E76" s="67" t="str">
        <f t="shared" si="9"/>
        <v/>
      </c>
      <c r="F76" s="66">
        <f>SUM(F68:F75)</f>
        <v>0</v>
      </c>
      <c r="G76" s="52" t="str">
        <f t="shared" si="10"/>
        <v/>
      </c>
      <c r="H76" s="66">
        <f>SUM(H68:H75)</f>
        <v>0</v>
      </c>
      <c r="I76" s="67" t="str">
        <f t="shared" si="11"/>
        <v/>
      </c>
      <c r="J76" s="274"/>
    </row>
    <row r="77" spans="1:10" s="11" customFormat="1" ht="39" customHeight="1" thickTop="1" x14ac:dyDescent="0.25">
      <c r="A77" s="365" t="s">
        <v>68</v>
      </c>
      <c r="B77" s="111">
        <f>B66-B76</f>
        <v>0</v>
      </c>
      <c r="C77" s="41" t="str">
        <f t="shared" si="8"/>
        <v/>
      </c>
      <c r="D77" s="111">
        <f>D66-D76</f>
        <v>0</v>
      </c>
      <c r="E77" s="41" t="str">
        <f t="shared" si="9"/>
        <v/>
      </c>
      <c r="F77" s="111">
        <f>F66-F76</f>
        <v>0</v>
      </c>
      <c r="G77" s="197" t="str">
        <f t="shared" si="10"/>
        <v/>
      </c>
      <c r="H77" s="111">
        <f>H66-H76</f>
        <v>0</v>
      </c>
      <c r="I77" s="41" t="str">
        <f t="shared" si="11"/>
        <v/>
      </c>
      <c r="J77" s="277"/>
    </row>
    <row r="78" spans="1:10" s="9" customFormat="1" ht="39" customHeight="1" x14ac:dyDescent="0.25">
      <c r="A78" s="244" t="s">
        <v>69</v>
      </c>
      <c r="B78" s="51">
        <f>'Efterkalkyl 2025'!B79</f>
        <v>0</v>
      </c>
      <c r="C78" s="52" t="str">
        <f t="shared" si="8"/>
        <v/>
      </c>
      <c r="D78" s="51">
        <f>'Efterkalkyl 2025'!D79</f>
        <v>0</v>
      </c>
      <c r="E78" s="52" t="str">
        <f t="shared" si="9"/>
        <v/>
      </c>
      <c r="F78" s="51">
        <f>'Efterkalkyl 2025'!F79</f>
        <v>0</v>
      </c>
      <c r="G78" s="52" t="str">
        <f t="shared" si="10"/>
        <v/>
      </c>
      <c r="H78" s="51">
        <f>'Efterkalkyl 2025'!H79</f>
        <v>0</v>
      </c>
      <c r="I78" s="52" t="str">
        <f t="shared" si="11"/>
        <v/>
      </c>
      <c r="J78" s="274"/>
    </row>
    <row r="79" spans="1:10" s="9" customFormat="1" ht="39" customHeight="1" x14ac:dyDescent="0.25">
      <c r="A79" s="369" t="s">
        <v>70</v>
      </c>
      <c r="B79" s="112">
        <f>B77+B78</f>
        <v>0</v>
      </c>
      <c r="C79" s="43" t="str">
        <f t="shared" si="8"/>
        <v/>
      </c>
      <c r="D79" s="112">
        <f>D77+D78</f>
        <v>0</v>
      </c>
      <c r="E79" s="43" t="str">
        <f t="shared" si="9"/>
        <v/>
      </c>
      <c r="F79" s="112">
        <f>F77+F78</f>
        <v>0</v>
      </c>
      <c r="G79" s="43" t="str">
        <f t="shared" si="10"/>
        <v/>
      </c>
      <c r="H79" s="112">
        <f>H77+H78</f>
        <v>0</v>
      </c>
      <c r="I79" s="43" t="str">
        <f t="shared" si="11"/>
        <v/>
      </c>
      <c r="J79" s="274"/>
    </row>
    <row r="80" spans="1:10" s="9" customFormat="1" ht="56.4" customHeight="1" thickBot="1" x14ac:dyDescent="0.35">
      <c r="A80" s="367" t="s">
        <v>71</v>
      </c>
      <c r="B80" s="47"/>
      <c r="C80" s="337"/>
      <c r="D80" s="47"/>
      <c r="E80" s="337"/>
      <c r="F80" s="47"/>
      <c r="G80" s="337"/>
      <c r="H80" s="47"/>
      <c r="I80" s="337"/>
      <c r="J80" s="274"/>
    </row>
    <row r="81" spans="1:10" s="12" customFormat="1" ht="31.8" customHeight="1" thickTop="1" x14ac:dyDescent="0.25">
      <c r="A81" s="361" t="s">
        <v>72</v>
      </c>
      <c r="B81" s="40"/>
      <c r="C81" s="336"/>
      <c r="D81" s="40"/>
      <c r="E81" s="336"/>
      <c r="F81" s="40"/>
      <c r="G81" s="336"/>
      <c r="H81" s="40"/>
      <c r="I81" s="336"/>
      <c r="J81" s="274"/>
    </row>
    <row r="82" spans="1:10" s="9" customFormat="1" ht="34.200000000000003" customHeight="1" x14ac:dyDescent="0.25">
      <c r="A82" s="118" t="s">
        <v>73</v>
      </c>
      <c r="B82" s="51"/>
      <c r="C82" s="52" t="str">
        <f>IF(B82="","",IF(B82=0,"",(B82/B$6/$A$11)))</f>
        <v/>
      </c>
      <c r="D82" s="51"/>
      <c r="E82" s="43" t="str">
        <f>IF(D82="","",IF(D82=0,"",(D82/D$6/$A$11)))</f>
        <v/>
      </c>
      <c r="F82" s="51"/>
      <c r="G82" s="52" t="str">
        <f>IF(F82="","",IF(F82=0,"",(F82/F$6/$A$11)))</f>
        <v/>
      </c>
      <c r="H82" s="51"/>
      <c r="I82" s="52" t="str">
        <f>IF(H82="","",IF(H82=0,"",(H82/H$6/$A$11)))</f>
        <v/>
      </c>
      <c r="J82" s="274"/>
    </row>
    <row r="83" spans="1:10" s="9" customFormat="1" ht="36.450000000000003" customHeight="1" x14ac:dyDescent="0.25">
      <c r="A83" s="122" t="s">
        <v>74</v>
      </c>
      <c r="B83" s="70"/>
      <c r="C83" s="52" t="str">
        <f>IF(B83="","",IF(B83=0,"",(B83/B$6/$A$11)))</f>
        <v/>
      </c>
      <c r="D83" s="64"/>
      <c r="E83" s="52" t="str">
        <f>IF(D83="","",IF(D83=0,"",(D83/D$6/$A$11)))</f>
        <v/>
      </c>
      <c r="F83" s="64"/>
      <c r="G83" s="52" t="str">
        <f>IF(F83="","",IF(F83=0,"",(F83/F$6/$A$11)))</f>
        <v/>
      </c>
      <c r="H83" s="64"/>
      <c r="I83" s="52" t="str">
        <f>IF(H83="","",IF(H83=0,"",(H83/H$6/$A$11)))</f>
        <v/>
      </c>
      <c r="J83" s="274"/>
    </row>
    <row r="84" spans="1:10" s="9" customFormat="1" ht="30.6" customHeight="1" x14ac:dyDescent="0.25">
      <c r="A84" s="370" t="s">
        <v>28</v>
      </c>
      <c r="B84" s="62">
        <f>SUM(B82:B83)</f>
        <v>0</v>
      </c>
      <c r="C84" s="43" t="str">
        <f>IF(B84="","",IF(B84=0,"",(B84/B$6/$A$11)))</f>
        <v/>
      </c>
      <c r="D84" s="62">
        <f>SUM(D82:D83)</f>
        <v>0</v>
      </c>
      <c r="E84" s="43" t="str">
        <f>IF(D84="","",IF(D84=0,"",(D84/D$6/$A$11)))</f>
        <v/>
      </c>
      <c r="F84" s="62">
        <f>SUM(F82:F83)</f>
        <v>0</v>
      </c>
      <c r="G84" s="43" t="str">
        <f>IF(F84="","",IF(F84=0,"",(F84/F$6/$A$11)))</f>
        <v/>
      </c>
      <c r="H84" s="62">
        <f>SUM(H82:H83)</f>
        <v>0</v>
      </c>
      <c r="I84" s="43" t="str">
        <f>IF(H84="","",IF(H84=0,"",(H84/H$6/$A$11)))</f>
        <v/>
      </c>
      <c r="J84" s="274"/>
    </row>
    <row r="85" spans="1:10" s="9" customFormat="1" ht="32.4" customHeight="1" x14ac:dyDescent="0.25">
      <c r="A85" s="361" t="s">
        <v>75</v>
      </c>
      <c r="B85"/>
      <c r="C85"/>
      <c r="D85"/>
      <c r="E85"/>
      <c r="F85"/>
      <c r="G85"/>
      <c r="H85"/>
      <c r="I85"/>
      <c r="J85" s="274"/>
    </row>
    <row r="86" spans="1:10" s="9" customFormat="1" ht="33" customHeight="1" x14ac:dyDescent="0.25">
      <c r="A86" s="123" t="s">
        <v>76</v>
      </c>
      <c r="B86" s="10"/>
      <c r="C86" s="52" t="str">
        <f t="shared" ref="C86:C94" si="12">IF(B86="","",IF(B86=0,"",(B86/B$6/$A$11)))</f>
        <v/>
      </c>
      <c r="D86" s="10"/>
      <c r="E86" s="52" t="str">
        <f t="shared" ref="E86:E94" si="13">IF(D86="","",IF(D86=0,"",(D86/D$6/$A$11)))</f>
        <v/>
      </c>
      <c r="F86" s="10"/>
      <c r="G86" s="52" t="str">
        <f t="shared" ref="G86:G94" si="14">IF(F86="","",IF(F86=0,"",(F86/F$6/$A$11)))</f>
        <v/>
      </c>
      <c r="H86" s="10"/>
      <c r="I86" s="52" t="str">
        <f t="shared" ref="I86:I94" si="15">IF(H86="","",IF(H86=0,"",(H86/H$6/$A$11)))</f>
        <v/>
      </c>
      <c r="J86" s="274"/>
    </row>
    <row r="87" spans="1:10" s="9" customFormat="1" ht="33" customHeight="1" x14ac:dyDescent="0.25">
      <c r="A87" s="123" t="s">
        <v>77</v>
      </c>
      <c r="B87" s="51"/>
      <c r="C87" s="52" t="str">
        <f t="shared" si="12"/>
        <v/>
      </c>
      <c r="D87" s="51"/>
      <c r="E87" s="52" t="str">
        <f t="shared" si="13"/>
        <v/>
      </c>
      <c r="F87" s="51"/>
      <c r="G87" s="52" t="str">
        <f t="shared" si="14"/>
        <v/>
      </c>
      <c r="H87" s="51"/>
      <c r="I87" s="52" t="str">
        <f t="shared" si="15"/>
        <v/>
      </c>
      <c r="J87" s="274"/>
    </row>
    <row r="88" spans="1:10" s="9" customFormat="1" ht="33" customHeight="1" x14ac:dyDescent="0.25">
      <c r="A88" s="125" t="s">
        <v>78</v>
      </c>
      <c r="B88" s="51"/>
      <c r="C88" s="52" t="str">
        <f t="shared" si="12"/>
        <v/>
      </c>
      <c r="D88" s="51"/>
      <c r="E88" s="52" t="str">
        <f t="shared" si="13"/>
        <v/>
      </c>
      <c r="F88" s="51"/>
      <c r="G88" s="52" t="str">
        <f t="shared" si="14"/>
        <v/>
      </c>
      <c r="H88" s="51"/>
      <c r="I88" s="52" t="str">
        <f t="shared" si="15"/>
        <v/>
      </c>
      <c r="J88" s="274"/>
    </row>
    <row r="89" spans="1:10" s="9" customFormat="1" ht="33" customHeight="1" x14ac:dyDescent="0.25">
      <c r="A89" s="126" t="s">
        <v>79</v>
      </c>
      <c r="B89" s="10"/>
      <c r="C89" s="52" t="str">
        <f t="shared" si="12"/>
        <v/>
      </c>
      <c r="D89" s="127"/>
      <c r="E89" s="52" t="str">
        <f t="shared" si="13"/>
        <v/>
      </c>
      <c r="F89" s="127"/>
      <c r="G89" s="52" t="str">
        <f t="shared" si="14"/>
        <v/>
      </c>
      <c r="H89" s="127"/>
      <c r="I89" s="52" t="str">
        <f t="shared" si="15"/>
        <v/>
      </c>
      <c r="J89" s="274"/>
    </row>
    <row r="90" spans="1:10" s="9" customFormat="1" ht="33" customHeight="1" x14ac:dyDescent="0.25">
      <c r="A90" s="128" t="s">
        <v>48</v>
      </c>
      <c r="B90" s="70"/>
      <c r="C90" s="52" t="str">
        <f t="shared" si="12"/>
        <v/>
      </c>
      <c r="D90" s="70"/>
      <c r="E90" s="52" t="str">
        <f t="shared" si="13"/>
        <v/>
      </c>
      <c r="F90" s="70"/>
      <c r="G90" s="52" t="str">
        <f t="shared" si="14"/>
        <v/>
      </c>
      <c r="H90" s="70"/>
      <c r="I90" s="52" t="str">
        <f t="shared" si="15"/>
        <v/>
      </c>
      <c r="J90" s="274"/>
    </row>
    <row r="91" spans="1:10" s="9" customFormat="1" ht="32.4" customHeight="1" thickBot="1" x14ac:dyDescent="0.3">
      <c r="A91" s="368" t="s">
        <v>80</v>
      </c>
      <c r="B91" s="60">
        <f>SUM(B86:B90)</f>
        <v>0</v>
      </c>
      <c r="C91" s="67" t="str">
        <f t="shared" si="12"/>
        <v/>
      </c>
      <c r="D91" s="60">
        <f>SUM(D86:D90)</f>
        <v>0</v>
      </c>
      <c r="E91" s="67" t="str">
        <f t="shared" si="13"/>
        <v/>
      </c>
      <c r="F91" s="66">
        <f>SUM(F86:F90)</f>
        <v>0</v>
      </c>
      <c r="G91" s="52" t="str">
        <f t="shared" si="14"/>
        <v/>
      </c>
      <c r="H91" s="66">
        <f>SUM(H86:H90)</f>
        <v>0</v>
      </c>
      <c r="I91" s="67" t="str">
        <f t="shared" si="15"/>
        <v/>
      </c>
      <c r="J91" s="274"/>
    </row>
    <row r="92" spans="1:10" s="9" customFormat="1" ht="45.6" customHeight="1" thickTop="1" x14ac:dyDescent="0.25">
      <c r="A92" s="373" t="s">
        <v>81</v>
      </c>
      <c r="B92" s="113">
        <f>B84-B91</f>
        <v>0</v>
      </c>
      <c r="C92" s="41" t="str">
        <f t="shared" si="12"/>
        <v/>
      </c>
      <c r="D92" s="113">
        <f>D84-D91</f>
        <v>0</v>
      </c>
      <c r="E92" s="41" t="str">
        <f t="shared" si="13"/>
        <v/>
      </c>
      <c r="F92" s="113">
        <f>F84-F91</f>
        <v>0</v>
      </c>
      <c r="G92" s="197" t="str">
        <f t="shared" si="14"/>
        <v/>
      </c>
      <c r="H92" s="113">
        <f>H84-H91</f>
        <v>0</v>
      </c>
      <c r="I92" s="41" t="str">
        <f t="shared" si="15"/>
        <v/>
      </c>
      <c r="J92" s="274"/>
    </row>
    <row r="93" spans="1:10" s="9" customFormat="1" ht="45.6" customHeight="1" x14ac:dyDescent="0.25">
      <c r="A93" s="130" t="s">
        <v>82</v>
      </c>
      <c r="B93" s="51">
        <f>'Efterkalkyl 2025'!B94</f>
        <v>0</v>
      </c>
      <c r="C93" s="52" t="str">
        <f t="shared" si="12"/>
        <v/>
      </c>
      <c r="D93" s="51">
        <f>'Efterkalkyl 2025'!D94</f>
        <v>0</v>
      </c>
      <c r="E93" s="52" t="str">
        <f t="shared" si="13"/>
        <v/>
      </c>
      <c r="F93" s="51">
        <f>'Efterkalkyl 2025'!F94</f>
        <v>0</v>
      </c>
      <c r="G93" s="52" t="str">
        <f t="shared" si="14"/>
        <v/>
      </c>
      <c r="H93" s="51">
        <f>'Efterkalkyl 2025'!H94</f>
        <v>0</v>
      </c>
      <c r="I93" s="52" t="str">
        <f t="shared" si="15"/>
        <v/>
      </c>
      <c r="J93" s="274"/>
    </row>
    <row r="94" spans="1:10" s="9" customFormat="1" ht="45.6" customHeight="1" x14ac:dyDescent="0.25">
      <c r="A94" s="372" t="s">
        <v>83</v>
      </c>
      <c r="B94" s="112">
        <f>B92+B93</f>
        <v>0</v>
      </c>
      <c r="C94" s="43" t="str">
        <f t="shared" si="12"/>
        <v/>
      </c>
      <c r="D94" s="112">
        <f>D92+D93</f>
        <v>0</v>
      </c>
      <c r="E94" s="52" t="str">
        <f t="shared" si="13"/>
        <v/>
      </c>
      <c r="F94" s="112">
        <f>F92+F93</f>
        <v>0</v>
      </c>
      <c r="G94" s="52" t="str">
        <f t="shared" si="14"/>
        <v/>
      </c>
      <c r="H94" s="112">
        <f>H92+H93</f>
        <v>0</v>
      </c>
      <c r="I94" s="52" t="str">
        <f t="shared" si="15"/>
        <v/>
      </c>
      <c r="J94" s="274"/>
    </row>
    <row r="95" spans="1:10" s="9" customFormat="1" ht="96.6" customHeight="1" thickBot="1" x14ac:dyDescent="0.35">
      <c r="A95" s="374" t="s">
        <v>84</v>
      </c>
      <c r="B95" s="166"/>
      <c r="C95" s="166"/>
      <c r="D95" s="166"/>
      <c r="E95" s="338"/>
      <c r="F95" s="166"/>
      <c r="G95" s="338"/>
      <c r="H95" s="166"/>
      <c r="I95" s="338"/>
      <c r="J95" s="274"/>
    </row>
    <row r="96" spans="1:10" s="9" customFormat="1" ht="38.4" customHeight="1" thickTop="1" x14ac:dyDescent="0.25">
      <c r="A96" s="245" t="s">
        <v>85</v>
      </c>
      <c r="B96" s="117">
        <f>'Efterkalkyl 2025'!B103</f>
        <v>0</v>
      </c>
      <c r="C96" s="336"/>
      <c r="D96" s="117">
        <f>'Efterkalkyl 2025'!D103</f>
        <v>0</v>
      </c>
      <c r="E96" s="339"/>
      <c r="F96" s="117">
        <f>'Efterkalkyl 2025'!F103</f>
        <v>0</v>
      </c>
      <c r="G96" s="339"/>
      <c r="H96" s="117">
        <f>'Efterkalkyl 2025'!H103</f>
        <v>0</v>
      </c>
      <c r="I96" s="336"/>
      <c r="J96" s="274"/>
    </row>
    <row r="97" spans="1:10" s="401" customFormat="1" ht="45.6" customHeight="1" x14ac:dyDescent="0.25">
      <c r="A97" s="118" t="s">
        <v>422</v>
      </c>
      <c r="B97" s="70"/>
      <c r="C97" s="71"/>
      <c r="D97" s="70"/>
      <c r="E97" s="71"/>
      <c r="F97" s="70"/>
      <c r="G97" s="71"/>
      <c r="H97" s="70"/>
      <c r="I97" s="71"/>
      <c r="J97" s="274"/>
    </row>
    <row r="98" spans="1:10" s="13" customFormat="1" ht="37.200000000000003" customHeight="1" x14ac:dyDescent="0.25">
      <c r="A98" s="173" t="s">
        <v>86</v>
      </c>
      <c r="B98" s="70"/>
      <c r="C98" s="71"/>
      <c r="D98" s="70"/>
      <c r="E98" s="71"/>
      <c r="F98" s="70"/>
      <c r="G98" s="71"/>
      <c r="H98" s="70"/>
      <c r="I98" s="71"/>
      <c r="J98" s="274"/>
    </row>
    <row r="99" spans="1:10" s="13" customFormat="1" ht="36.6" customHeight="1" x14ac:dyDescent="0.25">
      <c r="A99" s="173" t="s">
        <v>87</v>
      </c>
      <c r="B99" s="72"/>
      <c r="C99" s="73"/>
      <c r="D99" s="72"/>
      <c r="E99" s="71"/>
      <c r="F99" s="72"/>
      <c r="G99" s="71"/>
      <c r="H99" s="72"/>
      <c r="I99" s="71"/>
      <c r="J99" s="274"/>
    </row>
    <row r="100" spans="1:10" s="13" customFormat="1" ht="36.6" customHeight="1" x14ac:dyDescent="0.25">
      <c r="A100" s="50" t="s">
        <v>88</v>
      </c>
      <c r="B100" s="72"/>
      <c r="C100" s="73"/>
      <c r="D100" s="72"/>
      <c r="E100" s="71"/>
      <c r="F100" s="72"/>
      <c r="G100" s="71"/>
      <c r="H100" s="72"/>
      <c r="I100" s="71"/>
      <c r="J100" s="274"/>
    </row>
    <row r="101" spans="1:10" s="13" customFormat="1" ht="49.8" customHeight="1" x14ac:dyDescent="0.25">
      <c r="A101" s="173" t="s">
        <v>89</v>
      </c>
      <c r="B101" s="70"/>
      <c r="C101" s="73"/>
      <c r="D101" s="70"/>
      <c r="E101" s="71"/>
      <c r="F101" s="70"/>
      <c r="G101" s="71"/>
      <c r="H101" s="70"/>
      <c r="I101" s="71"/>
      <c r="J101" s="274"/>
    </row>
    <row r="102" spans="1:10" s="13" customFormat="1" ht="49.8" customHeight="1" thickBot="1" x14ac:dyDescent="0.3">
      <c r="A102" s="402" t="s">
        <v>424</v>
      </c>
      <c r="B102" s="74"/>
      <c r="C102" s="71"/>
      <c r="D102" s="74"/>
      <c r="E102" s="71"/>
      <c r="F102" s="74"/>
      <c r="G102" s="71"/>
      <c r="H102" s="74"/>
      <c r="I102" s="71"/>
      <c r="J102" s="274"/>
    </row>
    <row r="103" spans="1:10" s="13" customFormat="1" ht="61.2" customHeight="1" thickTop="1" x14ac:dyDescent="0.25">
      <c r="A103" s="132" t="s">
        <v>90</v>
      </c>
      <c r="B103" s="111">
        <f>SUM(B96:B102)</f>
        <v>0</v>
      </c>
      <c r="C103" s="73"/>
      <c r="D103" s="111">
        <f>SUM(D96:D102)</f>
        <v>0</v>
      </c>
      <c r="E103" s="336"/>
      <c r="F103" s="111">
        <f>SUM(F96:F102)</f>
        <v>0</v>
      </c>
      <c r="G103" s="336"/>
      <c r="H103" s="111">
        <f>SUM(H96:H102)</f>
        <v>0</v>
      </c>
      <c r="I103" s="336"/>
      <c r="J103" s="274"/>
    </row>
    <row r="104" spans="1:10" s="13" customFormat="1" ht="75.599999999999994" customHeight="1" thickBot="1" x14ac:dyDescent="0.35">
      <c r="A104" s="68" t="s">
        <v>91</v>
      </c>
      <c r="B104" s="292"/>
      <c r="C104" s="293"/>
      <c r="D104" s="292"/>
      <c r="E104" s="337"/>
      <c r="F104" s="292"/>
      <c r="G104" s="337"/>
      <c r="H104" s="292"/>
      <c r="I104" s="337"/>
      <c r="J104" s="274"/>
    </row>
    <row r="105" spans="1:10" s="15" customFormat="1" ht="46.8" customHeight="1" thickTop="1" x14ac:dyDescent="0.25">
      <c r="A105" s="164" t="s">
        <v>92</v>
      </c>
      <c r="B105" s="141">
        <f>B62</f>
        <v>0</v>
      </c>
      <c r="C105" s="52" t="str">
        <f t="shared" ref="C105:C110" si="16">IF(B105="","",IF(B105=0,"",(B105/B$6/$A$11)))</f>
        <v/>
      </c>
      <c r="D105" s="141">
        <f>D62</f>
        <v>0</v>
      </c>
      <c r="E105" s="52" t="str">
        <f t="shared" ref="E105:E110" si="17">IF(D105="","",IF(D105=0,"",(D105/D$6/$A$11)))</f>
        <v/>
      </c>
      <c r="F105" s="141">
        <f>F62</f>
        <v>0</v>
      </c>
      <c r="G105" s="52" t="str">
        <f t="shared" ref="G105:G110" si="18">IF(F105="","",IF(F105=0,"",(F105/F$6/$A$11)))</f>
        <v/>
      </c>
      <c r="H105" s="141">
        <f>H62</f>
        <v>0</v>
      </c>
      <c r="I105" s="52" t="str">
        <f t="shared" ref="I105:I110" si="19">IF(H105="","",IF(H105=0,"",(H105/H$6/$A$11)))</f>
        <v/>
      </c>
      <c r="J105" s="277"/>
    </row>
    <row r="106" spans="1:10" s="16" customFormat="1" ht="46.8" customHeight="1" thickBot="1" x14ac:dyDescent="0.3">
      <c r="A106" s="135" t="s">
        <v>93</v>
      </c>
      <c r="B106" s="124">
        <f>B79</f>
        <v>0</v>
      </c>
      <c r="C106" s="67" t="str">
        <f t="shared" si="16"/>
        <v/>
      </c>
      <c r="D106" s="124">
        <f>D79</f>
        <v>0</v>
      </c>
      <c r="E106" s="67" t="str">
        <f t="shared" si="17"/>
        <v/>
      </c>
      <c r="F106" s="124">
        <f>F79</f>
        <v>0</v>
      </c>
      <c r="G106" s="52" t="str">
        <f t="shared" si="18"/>
        <v/>
      </c>
      <c r="H106" s="124">
        <f>H79</f>
        <v>0</v>
      </c>
      <c r="I106" s="52" t="str">
        <f t="shared" si="19"/>
        <v/>
      </c>
      <c r="J106" s="274"/>
    </row>
    <row r="107" spans="1:10" s="9" customFormat="1" ht="46.8" customHeight="1" thickTop="1" x14ac:dyDescent="0.25">
      <c r="A107" s="375" t="s">
        <v>94</v>
      </c>
      <c r="B107" s="138">
        <f>SUM(B105:B106)</f>
        <v>0</v>
      </c>
      <c r="C107" s="41" t="str">
        <f t="shared" si="16"/>
        <v/>
      </c>
      <c r="D107" s="138">
        <f>SUM(D105:D106)</f>
        <v>0</v>
      </c>
      <c r="E107" s="41" t="str">
        <f t="shared" si="17"/>
        <v/>
      </c>
      <c r="F107" s="138">
        <f>SUM(F105:F106)</f>
        <v>0</v>
      </c>
      <c r="G107" s="52" t="str">
        <f t="shared" si="18"/>
        <v/>
      </c>
      <c r="H107" s="138">
        <f>SUM(H105:H106)</f>
        <v>0</v>
      </c>
      <c r="I107" s="52" t="str">
        <f t="shared" si="19"/>
        <v/>
      </c>
      <c r="J107" s="274"/>
    </row>
    <row r="108" spans="1:10" s="9" customFormat="1" ht="54.6" customHeight="1" x14ac:dyDescent="0.25">
      <c r="A108" s="133" t="s">
        <v>95</v>
      </c>
      <c r="B108" s="134">
        <f>B94</f>
        <v>0</v>
      </c>
      <c r="C108" s="52" t="str">
        <f t="shared" si="16"/>
        <v/>
      </c>
      <c r="D108" s="134">
        <f>D94</f>
        <v>0</v>
      </c>
      <c r="E108" s="52" t="str">
        <f t="shared" si="17"/>
        <v/>
      </c>
      <c r="F108" s="134">
        <f>F94</f>
        <v>0</v>
      </c>
      <c r="G108" s="52" t="str">
        <f t="shared" si="18"/>
        <v/>
      </c>
      <c r="H108" s="134">
        <f>H94</f>
        <v>0</v>
      </c>
      <c r="I108" s="52" t="str">
        <f t="shared" si="19"/>
        <v/>
      </c>
      <c r="J108" s="274"/>
    </row>
    <row r="109" spans="1:10" s="9" customFormat="1" ht="54.6" customHeight="1" thickBot="1" x14ac:dyDescent="0.3">
      <c r="A109" s="139" t="s">
        <v>96</v>
      </c>
      <c r="B109" s="136">
        <f>B103</f>
        <v>0</v>
      </c>
      <c r="C109" s="67" t="str">
        <f t="shared" si="16"/>
        <v/>
      </c>
      <c r="D109" s="136">
        <f>D103</f>
        <v>0</v>
      </c>
      <c r="E109" s="67" t="str">
        <f t="shared" si="17"/>
        <v/>
      </c>
      <c r="F109" s="136">
        <f>F103</f>
        <v>0</v>
      </c>
      <c r="G109" s="52" t="str">
        <f t="shared" si="18"/>
        <v/>
      </c>
      <c r="H109" s="136">
        <f>H103</f>
        <v>0</v>
      </c>
      <c r="I109" s="67" t="str">
        <f t="shared" si="19"/>
        <v/>
      </c>
      <c r="J109" s="274"/>
    </row>
    <row r="110" spans="1:10" s="9" customFormat="1" ht="46.8" customHeight="1" thickTop="1" x14ac:dyDescent="0.25">
      <c r="A110" s="375" t="s">
        <v>97</v>
      </c>
      <c r="B110" s="140">
        <f>B107+B108+B109</f>
        <v>0</v>
      </c>
      <c r="C110" s="49" t="str">
        <f t="shared" si="16"/>
        <v/>
      </c>
      <c r="D110" s="140">
        <f>D107+D108+D109</f>
        <v>0</v>
      </c>
      <c r="E110" s="49" t="str">
        <f t="shared" si="17"/>
        <v/>
      </c>
      <c r="F110" s="140">
        <f>F107+F108+F109</f>
        <v>0</v>
      </c>
      <c r="G110" s="197" t="str">
        <f t="shared" si="18"/>
        <v/>
      </c>
      <c r="H110" s="140">
        <f>H107+H108+H109</f>
        <v>0</v>
      </c>
      <c r="I110" s="197" t="str">
        <f t="shared" si="19"/>
        <v/>
      </c>
      <c r="J110" s="274"/>
    </row>
    <row r="111" spans="1:10" s="14" customFormat="1" ht="79.2" customHeight="1" x14ac:dyDescent="0.4">
      <c r="A111" s="376" t="s">
        <v>98</v>
      </c>
      <c r="B111" s="294"/>
      <c r="C111" s="73"/>
      <c r="D111" s="294"/>
      <c r="E111" s="73"/>
      <c r="F111" s="294"/>
      <c r="G111" s="73"/>
      <c r="H111" s="294"/>
      <c r="I111" s="73"/>
      <c r="J111" s="274"/>
    </row>
    <row r="112" spans="1:10" s="9" customFormat="1" ht="42" customHeight="1" x14ac:dyDescent="0.3">
      <c r="A112" s="143" t="s">
        <v>99</v>
      </c>
      <c r="B112" s="75"/>
      <c r="C112" s="76"/>
      <c r="D112" s="75"/>
      <c r="E112" s="76"/>
      <c r="F112" s="75"/>
      <c r="G112" s="76"/>
      <c r="H112" s="75"/>
      <c r="I112" s="76"/>
      <c r="J112" s="274"/>
    </row>
    <row r="113" spans="1:10" s="9" customFormat="1" ht="41.4" x14ac:dyDescent="0.25">
      <c r="A113" s="17" t="s">
        <v>415</v>
      </c>
      <c r="B113" s="104" t="s">
        <v>100</v>
      </c>
      <c r="C113" s="76"/>
      <c r="D113" s="104" t="s">
        <v>100</v>
      </c>
      <c r="E113" s="76"/>
      <c r="F113" s="104" t="s">
        <v>100</v>
      </c>
      <c r="G113" s="76"/>
      <c r="H113" s="104" t="s">
        <v>100</v>
      </c>
      <c r="I113" s="76"/>
      <c r="J113" s="274"/>
    </row>
    <row r="114" spans="1:10" s="11" customFormat="1" ht="32.4" customHeight="1" x14ac:dyDescent="0.25">
      <c r="A114" s="144" t="s">
        <v>101</v>
      </c>
      <c r="B114" s="51"/>
      <c r="C114" s="76"/>
      <c r="D114" s="51"/>
      <c r="E114" s="76"/>
      <c r="F114" s="51"/>
      <c r="G114" s="76"/>
      <c r="H114" s="51"/>
      <c r="I114" s="76"/>
      <c r="J114" s="277"/>
    </row>
    <row r="115" spans="1:10" s="16" customFormat="1" ht="32.4" customHeight="1" x14ac:dyDescent="0.25">
      <c r="A115" s="144" t="s">
        <v>102</v>
      </c>
      <c r="B115" s="51"/>
      <c r="C115" s="76"/>
      <c r="D115" s="51"/>
      <c r="E115" s="76"/>
      <c r="F115" s="51"/>
      <c r="G115" s="76"/>
      <c r="H115" s="51"/>
      <c r="I115" s="76"/>
      <c r="J115" s="274"/>
    </row>
    <row r="116" spans="1:10" s="6" customFormat="1" ht="31.8" customHeight="1" x14ac:dyDescent="0.25">
      <c r="A116" s="144" t="s">
        <v>103</v>
      </c>
      <c r="B116" s="51"/>
      <c r="C116" s="76"/>
      <c r="D116" s="51"/>
      <c r="E116" s="76"/>
      <c r="F116" s="51"/>
      <c r="G116" s="76"/>
      <c r="H116" s="51"/>
      <c r="I116" s="76"/>
      <c r="J116" s="274"/>
    </row>
    <row r="117" spans="1:10" s="9" customFormat="1" ht="31.8" customHeight="1" x14ac:dyDescent="0.25">
      <c r="A117" s="18" t="s">
        <v>104</v>
      </c>
      <c r="B117" s="51"/>
      <c r="C117" s="76"/>
      <c r="D117" s="51"/>
      <c r="E117" s="76"/>
      <c r="F117" s="51"/>
      <c r="G117" s="76"/>
      <c r="H117" s="51"/>
      <c r="I117" s="76"/>
      <c r="J117" s="274"/>
    </row>
    <row r="118" spans="1:10" s="9" customFormat="1" ht="30" customHeight="1" x14ac:dyDescent="0.25">
      <c r="A118" s="226" t="s">
        <v>105</v>
      </c>
      <c r="B118" s="51"/>
      <c r="C118" s="76"/>
      <c r="D118" s="51"/>
      <c r="E118" s="76"/>
      <c r="F118" s="51"/>
      <c r="G118" s="76"/>
      <c r="H118" s="51"/>
      <c r="I118" s="76"/>
      <c r="J118" s="274"/>
    </row>
    <row r="119" spans="1:10" s="9" customFormat="1" ht="33" customHeight="1" thickBot="1" x14ac:dyDescent="0.3">
      <c r="A119" s="227" t="s">
        <v>106</v>
      </c>
      <c r="B119" s="77"/>
      <c r="C119" s="76"/>
      <c r="D119" s="77"/>
      <c r="E119" s="76"/>
      <c r="F119" s="77"/>
      <c r="G119" s="76"/>
      <c r="H119" s="77"/>
      <c r="I119" s="76"/>
      <c r="J119" s="274"/>
    </row>
    <row r="120" spans="1:10" s="16" customFormat="1" ht="31.8" customHeight="1" thickTop="1" x14ac:dyDescent="0.25">
      <c r="A120" s="384" t="s">
        <v>107</v>
      </c>
      <c r="B120" s="78">
        <f>SUM(B114:B119)</f>
        <v>0</v>
      </c>
      <c r="C120" s="76"/>
      <c r="D120" s="78">
        <f>SUM(D114:D119)</f>
        <v>0</v>
      </c>
      <c r="E120" s="76"/>
      <c r="F120" s="78">
        <f>SUM(F114:F119)</f>
        <v>0</v>
      </c>
      <c r="G120" s="76"/>
      <c r="H120" s="78">
        <f>SUM(H114:H119)</f>
        <v>0</v>
      </c>
      <c r="I120" s="76"/>
      <c r="J120" s="274"/>
    </row>
    <row r="121" spans="1:10" s="6" customFormat="1" ht="31.8" customHeight="1" x14ac:dyDescent="0.25">
      <c r="A121" s="385" t="s">
        <v>108</v>
      </c>
      <c r="B121" s="51">
        <f>'Efterkalkyl 2025'!B122</f>
        <v>0</v>
      </c>
      <c r="C121" s="76"/>
      <c r="D121" s="51">
        <f>'Efterkalkyl 2025'!D122</f>
        <v>0</v>
      </c>
      <c r="E121" s="76"/>
      <c r="F121" s="51">
        <f>'Efterkalkyl 2025'!F122</f>
        <v>0</v>
      </c>
      <c r="G121" s="76"/>
      <c r="H121" s="51">
        <f>'Efterkalkyl 2025'!H122</f>
        <v>0</v>
      </c>
      <c r="I121" s="76"/>
      <c r="J121" s="274"/>
    </row>
    <row r="122" spans="1:10" s="9" customFormat="1" ht="31.8" customHeight="1" x14ac:dyDescent="0.25">
      <c r="A122" s="386" t="s">
        <v>109</v>
      </c>
      <c r="B122" s="78">
        <f>SUM(B120:B121)</f>
        <v>0</v>
      </c>
      <c r="C122" s="76"/>
      <c r="D122" s="78">
        <f>SUM(D120:D121)</f>
        <v>0</v>
      </c>
      <c r="E122" s="76"/>
      <c r="F122" s="78">
        <f>SUM(F120:F121)</f>
        <v>0</v>
      </c>
      <c r="G122" s="76"/>
      <c r="H122" s="78">
        <f>SUM(H120:H121)</f>
        <v>0</v>
      </c>
      <c r="I122" s="76"/>
      <c r="J122" s="274"/>
    </row>
    <row r="123" spans="1:10" s="9" customFormat="1" ht="52.8" customHeight="1" x14ac:dyDescent="0.3">
      <c r="A123" s="143" t="s">
        <v>416</v>
      </c>
      <c r="B123" s="75"/>
      <c r="C123" s="76"/>
      <c r="D123" s="75"/>
      <c r="E123" s="76"/>
      <c r="F123" s="75"/>
      <c r="G123" s="76"/>
      <c r="H123" s="75"/>
      <c r="I123" s="76"/>
      <c r="J123" s="274"/>
    </row>
    <row r="124" spans="1:10" s="16" customFormat="1" ht="31.8" customHeight="1" x14ac:dyDescent="0.25">
      <c r="A124" s="144" t="s">
        <v>111</v>
      </c>
      <c r="B124" s="51"/>
      <c r="C124" s="76"/>
      <c r="D124" s="51"/>
      <c r="E124" s="76"/>
      <c r="F124" s="51"/>
      <c r="G124" s="76"/>
      <c r="H124" s="51"/>
      <c r="I124" s="76"/>
      <c r="J124" s="274"/>
    </row>
    <row r="125" spans="1:10" s="6" customFormat="1" ht="32.4" customHeight="1" x14ac:dyDescent="0.25">
      <c r="A125" s="144" t="s">
        <v>112</v>
      </c>
      <c r="B125" s="51"/>
      <c r="C125" s="76"/>
      <c r="D125" s="51"/>
      <c r="E125" s="76"/>
      <c r="F125" s="51"/>
      <c r="G125" s="76"/>
      <c r="H125" s="51"/>
      <c r="I125" s="76"/>
      <c r="J125" s="274"/>
    </row>
    <row r="126" spans="1:10" s="9" customFormat="1" ht="32.4" customHeight="1" x14ac:dyDescent="0.25">
      <c r="A126" s="144" t="s">
        <v>113</v>
      </c>
      <c r="B126" s="51"/>
      <c r="C126" s="76"/>
      <c r="D126" s="51"/>
      <c r="E126" s="76"/>
      <c r="F126" s="51"/>
      <c r="G126" s="76"/>
      <c r="H126" s="51"/>
      <c r="I126" s="76"/>
      <c r="J126" s="274"/>
    </row>
    <row r="127" spans="1:10" s="9" customFormat="1" ht="35.4" customHeight="1" x14ac:dyDescent="0.25">
      <c r="A127" s="18" t="s">
        <v>114</v>
      </c>
      <c r="B127" s="51"/>
      <c r="C127" s="76"/>
      <c r="D127" s="48"/>
      <c r="E127" s="76"/>
      <c r="F127" s="48"/>
      <c r="G127" s="76"/>
      <c r="H127" s="48"/>
      <c r="I127" s="76"/>
      <c r="J127" s="274"/>
    </row>
    <row r="128" spans="1:10" s="9" customFormat="1" ht="35.4" customHeight="1" x14ac:dyDescent="0.25">
      <c r="A128" s="226" t="s">
        <v>105</v>
      </c>
      <c r="B128" s="51"/>
      <c r="C128" s="76"/>
      <c r="D128" s="48"/>
      <c r="E128" s="76"/>
      <c r="F128" s="48"/>
      <c r="G128" s="76"/>
      <c r="H128" s="48"/>
      <c r="I128" s="76"/>
      <c r="J128" s="274"/>
    </row>
    <row r="129" spans="1:10" ht="37.200000000000003" customHeight="1" thickBot="1" x14ac:dyDescent="0.3">
      <c r="A129" s="246" t="s">
        <v>106</v>
      </c>
      <c r="B129" s="77"/>
      <c r="C129" s="76"/>
      <c r="D129" s="77"/>
      <c r="E129" s="76"/>
      <c r="F129" s="77"/>
      <c r="G129" s="76"/>
      <c r="H129" s="77"/>
      <c r="I129" s="76"/>
    </row>
    <row r="130" spans="1:10" s="9" customFormat="1" ht="29.4" customHeight="1" thickTop="1" x14ac:dyDescent="0.25">
      <c r="A130" s="384" t="s">
        <v>115</v>
      </c>
      <c r="B130" s="78">
        <f>SUM(B124:B129)</f>
        <v>0</v>
      </c>
      <c r="C130" s="76"/>
      <c r="D130" s="78">
        <f>SUM(D124:D129)</f>
        <v>0</v>
      </c>
      <c r="E130" s="76"/>
      <c r="F130" s="78">
        <f>SUM(F124:F129)</f>
        <v>0</v>
      </c>
      <c r="G130" s="76"/>
      <c r="H130" s="78">
        <f>SUM(H124:H129)</f>
        <v>0</v>
      </c>
      <c r="I130" s="76"/>
      <c r="J130" s="274"/>
    </row>
    <row r="131" spans="1:10" s="9" customFormat="1" ht="29.4" customHeight="1" x14ac:dyDescent="0.25">
      <c r="A131" s="385" t="s">
        <v>108</v>
      </c>
      <c r="B131" s="51">
        <f>'Efterkalkyl 2025'!B132</f>
        <v>0</v>
      </c>
      <c r="C131" s="76"/>
      <c r="D131" s="51">
        <f>'Efterkalkyl 2025'!D132</f>
        <v>0</v>
      </c>
      <c r="E131" s="76"/>
      <c r="F131" s="51">
        <f>'Efterkalkyl 2025'!F132</f>
        <v>0</v>
      </c>
      <c r="G131" s="76"/>
      <c r="H131" s="51">
        <f>'Efterkalkyl 2025'!H132</f>
        <v>0</v>
      </c>
      <c r="I131" s="76"/>
      <c r="J131" s="274"/>
    </row>
    <row r="132" spans="1:10" ht="29.4" customHeight="1" x14ac:dyDescent="0.25">
      <c r="A132" s="386" t="s">
        <v>116</v>
      </c>
      <c r="B132" s="78">
        <f>SUM(B130:B131)</f>
        <v>0</v>
      </c>
      <c r="C132" s="76"/>
      <c r="D132" s="78">
        <f>SUM(D130:D131)</f>
        <v>0</v>
      </c>
      <c r="E132" s="76"/>
      <c r="F132" s="78">
        <f>SUM(F130:F131)</f>
        <v>0</v>
      </c>
      <c r="G132" s="76"/>
      <c r="H132" s="78">
        <f>SUM(H130:H131)</f>
        <v>0</v>
      </c>
      <c r="I132" s="76"/>
    </row>
    <row r="133" spans="1:10" s="9" customFormat="1" ht="85.8" customHeight="1" x14ac:dyDescent="0.25">
      <c r="A133" s="103" t="s">
        <v>117</v>
      </c>
      <c r="B133" s="79"/>
      <c r="C133" s="80"/>
      <c r="D133" s="79"/>
      <c r="E133" s="80"/>
      <c r="F133" s="79"/>
      <c r="G133" s="80"/>
      <c r="H133" s="79"/>
      <c r="I133" s="80"/>
      <c r="J133" s="274"/>
    </row>
    <row r="134" spans="1:10" s="9" customFormat="1" ht="38.4" customHeight="1" x14ac:dyDescent="0.25">
      <c r="A134" s="105" t="s">
        <v>118</v>
      </c>
      <c r="B134" s="51"/>
      <c r="C134" s="80"/>
      <c r="D134" s="51"/>
      <c r="E134" s="80"/>
      <c r="F134" s="51"/>
      <c r="G134" s="80"/>
      <c r="H134" s="51"/>
      <c r="I134" s="80"/>
      <c r="J134" s="274"/>
    </row>
    <row r="135" spans="1:10" s="9" customFormat="1" ht="39.6" customHeight="1" thickBot="1" x14ac:dyDescent="0.3">
      <c r="A135" s="230" t="s">
        <v>119</v>
      </c>
      <c r="B135" s="231"/>
      <c r="C135" s="145"/>
      <c r="D135" s="231"/>
      <c r="E135" s="145"/>
      <c r="F135" s="231"/>
      <c r="G135" s="145"/>
      <c r="H135" s="231"/>
      <c r="I135" s="145"/>
      <c r="J135" s="274"/>
    </row>
    <row r="136" spans="1:10" s="9" customFormat="1" ht="39.6" customHeight="1" thickTop="1" x14ac:dyDescent="0.25">
      <c r="A136" s="384" t="s">
        <v>120</v>
      </c>
      <c r="B136" s="147">
        <f>SUM(B134:B135)</f>
        <v>0</v>
      </c>
      <c r="C136" s="145"/>
      <c r="D136" s="147">
        <f>SUM(D134:D135)</f>
        <v>0</v>
      </c>
      <c r="E136" s="145"/>
      <c r="F136" s="147">
        <f>SUM(F134:F135)</f>
        <v>0</v>
      </c>
      <c r="G136" s="145"/>
      <c r="H136" s="147">
        <f>SUM(H134:H135)</f>
        <v>0</v>
      </c>
      <c r="I136" s="145"/>
      <c r="J136" s="274"/>
    </row>
    <row r="137" spans="1:10" s="9" customFormat="1" ht="31.2" customHeight="1" x14ac:dyDescent="0.25">
      <c r="A137" s="385" t="s">
        <v>108</v>
      </c>
      <c r="B137" s="10">
        <f>'Efterkalkyl 2025'!B138</f>
        <v>0</v>
      </c>
      <c r="C137" s="145"/>
      <c r="D137" s="10">
        <f>'Efterkalkyl 2025'!D138</f>
        <v>0</v>
      </c>
      <c r="E137" s="145"/>
      <c r="F137" s="10">
        <f>'Efterkalkyl 2025'!F138</f>
        <v>0</v>
      </c>
      <c r="G137" s="145"/>
      <c r="H137" s="10">
        <f>'Efterkalkyl 2025'!H138</f>
        <v>0</v>
      </c>
      <c r="I137" s="145"/>
      <c r="J137" s="274"/>
    </row>
    <row r="138" spans="1:10" s="9" customFormat="1" ht="31.2" customHeight="1" x14ac:dyDescent="0.25">
      <c r="A138" s="386" t="s">
        <v>121</v>
      </c>
      <c r="B138" s="147">
        <f>SUM(B136:B137)</f>
        <v>0</v>
      </c>
      <c r="C138" s="145"/>
      <c r="D138" s="147">
        <f>SUM(D136:D137)</f>
        <v>0</v>
      </c>
      <c r="E138" s="145"/>
      <c r="F138" s="147">
        <f>SUM(F136:F137)</f>
        <v>0</v>
      </c>
      <c r="G138" s="145"/>
      <c r="H138" s="147">
        <f>SUM(H136:H137)</f>
        <v>0</v>
      </c>
      <c r="I138" s="145"/>
      <c r="J138" s="274"/>
    </row>
    <row r="139" spans="1:10" s="14" customFormat="1" ht="58.2" customHeight="1" x14ac:dyDescent="0.3">
      <c r="A139" s="378" t="s">
        <v>122</v>
      </c>
      <c r="B139" s="102"/>
      <c r="C139" s="296"/>
      <c r="D139" s="102"/>
      <c r="E139" s="296"/>
      <c r="F139" s="102"/>
      <c r="G139" s="296"/>
      <c r="H139" s="102"/>
      <c r="I139" s="296"/>
      <c r="J139" s="274"/>
    </row>
    <row r="140" spans="1:10" s="14" customFormat="1" ht="43.2" customHeight="1" x14ac:dyDescent="0.25">
      <c r="A140" s="148" t="s">
        <v>92</v>
      </c>
      <c r="B140" s="43">
        <f>B105</f>
        <v>0</v>
      </c>
      <c r="C140" s="297"/>
      <c r="D140" s="43">
        <f>D105</f>
        <v>0</v>
      </c>
      <c r="E140" s="297"/>
      <c r="F140" s="43">
        <f>F105</f>
        <v>0</v>
      </c>
      <c r="G140" s="297"/>
      <c r="H140" s="43">
        <f>H105</f>
        <v>0</v>
      </c>
      <c r="I140" s="297"/>
      <c r="J140" s="274"/>
    </row>
    <row r="141" spans="1:10" s="14" customFormat="1" ht="43.2" customHeight="1" x14ac:dyDescent="0.25">
      <c r="A141" s="148" t="s">
        <v>93</v>
      </c>
      <c r="B141" s="43">
        <f>B106</f>
        <v>0</v>
      </c>
      <c r="C141" s="297"/>
      <c r="D141" s="43">
        <f>D106</f>
        <v>0</v>
      </c>
      <c r="E141" s="297"/>
      <c r="F141" s="43">
        <f>F106</f>
        <v>0</v>
      </c>
      <c r="G141" s="297"/>
      <c r="H141" s="43">
        <f>H106</f>
        <v>0</v>
      </c>
      <c r="I141" s="297"/>
      <c r="J141" s="274"/>
    </row>
    <row r="142" spans="1:10" s="14" customFormat="1" ht="43.2" customHeight="1" x14ac:dyDescent="0.25">
      <c r="A142" s="149" t="s">
        <v>123</v>
      </c>
      <c r="B142" s="43">
        <f>B108</f>
        <v>0</v>
      </c>
      <c r="C142" s="297"/>
      <c r="D142" s="43">
        <f>D108</f>
        <v>0</v>
      </c>
      <c r="E142" s="297"/>
      <c r="F142" s="43">
        <f>F108</f>
        <v>0</v>
      </c>
      <c r="G142" s="297"/>
      <c r="H142" s="43">
        <f>H108</f>
        <v>0</v>
      </c>
      <c r="I142" s="297"/>
      <c r="J142" s="274"/>
    </row>
    <row r="143" spans="1:10" s="7" customFormat="1" ht="43.2" customHeight="1" x14ac:dyDescent="0.25">
      <c r="A143" s="149" t="s">
        <v>124</v>
      </c>
      <c r="B143" s="43">
        <f>B109</f>
        <v>0</v>
      </c>
      <c r="C143" s="297"/>
      <c r="D143" s="43">
        <f>D109</f>
        <v>0</v>
      </c>
      <c r="E143" s="297"/>
      <c r="F143" s="43">
        <f>F109</f>
        <v>0</v>
      </c>
      <c r="G143" s="297"/>
      <c r="H143" s="43">
        <f>H109</f>
        <v>0</v>
      </c>
      <c r="I143" s="297"/>
      <c r="J143" s="274"/>
    </row>
    <row r="144" spans="1:10" s="14" customFormat="1" ht="31.2" customHeight="1" x14ac:dyDescent="0.25">
      <c r="A144" s="149" t="s">
        <v>109</v>
      </c>
      <c r="B144" s="43">
        <f>B122</f>
        <v>0</v>
      </c>
      <c r="C144" s="297"/>
      <c r="D144" s="43">
        <f>D122</f>
        <v>0</v>
      </c>
      <c r="E144" s="297"/>
      <c r="F144" s="43">
        <f>F122</f>
        <v>0</v>
      </c>
      <c r="G144" s="297"/>
      <c r="H144" s="43">
        <f>H122</f>
        <v>0</v>
      </c>
      <c r="I144" s="297"/>
      <c r="J144" s="274"/>
    </row>
    <row r="145" spans="1:10" s="14" customFormat="1" ht="31.2" customHeight="1" x14ac:dyDescent="0.25">
      <c r="A145" s="149" t="s">
        <v>116</v>
      </c>
      <c r="B145" s="43">
        <f>B132</f>
        <v>0</v>
      </c>
      <c r="C145" s="297"/>
      <c r="D145" s="43">
        <f>D132</f>
        <v>0</v>
      </c>
      <c r="E145" s="297"/>
      <c r="F145" s="43">
        <f>F132</f>
        <v>0</v>
      </c>
      <c r="G145" s="297"/>
      <c r="H145" s="43">
        <f>H132</f>
        <v>0</v>
      </c>
      <c r="I145" s="297"/>
      <c r="J145" s="274"/>
    </row>
    <row r="146" spans="1:10" s="14" customFormat="1" ht="34.200000000000003" customHeight="1" thickBot="1" x14ac:dyDescent="0.3">
      <c r="A146" s="139" t="s">
        <v>125</v>
      </c>
      <c r="B146" s="67">
        <f>B138</f>
        <v>0</v>
      </c>
      <c r="C146" s="297"/>
      <c r="D146" s="67">
        <f>D138</f>
        <v>0</v>
      </c>
      <c r="E146" s="297"/>
      <c r="F146" s="67">
        <f>F138</f>
        <v>0</v>
      </c>
      <c r="G146" s="297"/>
      <c r="H146" s="67">
        <f>H138</f>
        <v>0</v>
      </c>
      <c r="I146" s="297"/>
      <c r="J146" s="274"/>
    </row>
    <row r="147" spans="1:10" s="14" customFormat="1" ht="45.6" customHeight="1" thickTop="1" x14ac:dyDescent="0.25">
      <c r="A147" s="377" t="s">
        <v>408</v>
      </c>
      <c r="B147" s="150">
        <f>SUM(B140:B146)</f>
        <v>0</v>
      </c>
      <c r="C147" s="298"/>
      <c r="D147" s="150">
        <f>SUM(D140:D146)</f>
        <v>0</v>
      </c>
      <c r="E147" s="298"/>
      <c r="F147" s="150">
        <f>SUM(F140:F146)</f>
        <v>0</v>
      </c>
      <c r="G147" s="298"/>
      <c r="H147" s="150">
        <f>SUM(H140:H146)</f>
        <v>0</v>
      </c>
      <c r="I147" s="298"/>
      <c r="J147" s="274"/>
    </row>
    <row r="148" spans="1:10" s="14" customFormat="1" ht="87.6" customHeight="1" x14ac:dyDescent="0.25">
      <c r="A148" s="345" t="s">
        <v>409</v>
      </c>
      <c r="B148"/>
      <c r="C148" s="298"/>
      <c r="D148" s="299"/>
      <c r="E148" s="298"/>
      <c r="F148" s="300"/>
      <c r="G148" s="340"/>
      <c r="H148" s="340"/>
      <c r="I148" s="340"/>
      <c r="J148" s="274"/>
    </row>
    <row r="149" spans="1:10" s="14" customFormat="1" ht="25.05" customHeight="1" x14ac:dyDescent="0.25">
      <c r="A149" s="133" t="s">
        <v>127</v>
      </c>
      <c r="B149" s="188"/>
      <c r="C149" s="297"/>
      <c r="D149" s="301"/>
      <c r="E149" s="336"/>
      <c r="F149" s="300"/>
      <c r="G149" s="340"/>
      <c r="H149" s="340"/>
      <c r="I149" s="340"/>
      <c r="J149" s="274"/>
    </row>
    <row r="150" spans="1:10" s="14" customFormat="1" ht="25.05" customHeight="1" x14ac:dyDescent="0.25">
      <c r="A150" s="186" t="s">
        <v>128</v>
      </c>
      <c r="B150" s="188"/>
      <c r="C150" s="297"/>
      <c r="D150" s="301"/>
      <c r="E150" s="336"/>
      <c r="F150" s="300"/>
      <c r="G150" s="340"/>
      <c r="H150" s="340"/>
      <c r="I150" s="340"/>
      <c r="J150" s="274"/>
    </row>
    <row r="151" spans="1:10" s="14" customFormat="1" ht="25.05" customHeight="1" x14ac:dyDescent="0.25">
      <c r="A151" s="187" t="s">
        <v>129</v>
      </c>
      <c r="B151" s="188"/>
      <c r="C151" s="297"/>
      <c r="D151" s="301"/>
      <c r="E151" s="336"/>
      <c r="F151" s="300"/>
      <c r="G151" s="340"/>
      <c r="H151" s="340"/>
      <c r="I151" s="340"/>
      <c r="J151" s="274"/>
    </row>
    <row r="152" spans="1:10" s="14" customFormat="1" ht="51.6" customHeight="1" thickBot="1" x14ac:dyDescent="0.35">
      <c r="A152" s="151" t="s">
        <v>130</v>
      </c>
      <c r="B152" s="323">
        <f>B149-(SUM(B150:B151))</f>
        <v>0</v>
      </c>
      <c r="C152" s="336"/>
      <c r="D152" s="294"/>
      <c r="E152" s="336"/>
      <c r="F152" s="300"/>
      <c r="G152"/>
      <c r="H152" s="340"/>
      <c r="I152" s="340"/>
      <c r="J152" s="308"/>
    </row>
    <row r="153" spans="1:10" s="7" customFormat="1" ht="56.4" customHeight="1" thickTop="1" thickBot="1" x14ac:dyDescent="0.3">
      <c r="A153" s="106" t="s">
        <v>131</v>
      </c>
      <c r="B153" s="324">
        <f>ROUNDDOWN(B147-B152,2)</f>
        <v>0</v>
      </c>
      <c r="C153" s="310" t="str">
        <f>IF((B153)=0,"",IF((B153)&lt;&gt;0,"Kontrollera siffrorna!"))</f>
        <v/>
      </c>
      <c r="D153" s="294"/>
      <c r="E153" s="336"/>
      <c r="F153" s="71"/>
      <c r="G153" s="336"/>
      <c r="H153" s="336"/>
      <c r="I153" s="336"/>
      <c r="J153" s="274"/>
    </row>
    <row r="154" spans="1:10" s="14" customFormat="1" ht="38.4" customHeight="1" thickTop="1" x14ac:dyDescent="0.25">
      <c r="A154" s="133" t="s">
        <v>132</v>
      </c>
      <c r="B154" s="188">
        <f>'Efterkalkyl 2025'!B149</f>
        <v>0</v>
      </c>
      <c r="C154" s="343"/>
      <c r="D154" s="301"/>
      <c r="E154" s="336"/>
      <c r="F154" s="300"/>
      <c r="G154" s="340"/>
      <c r="H154" s="340"/>
      <c r="I154" s="340"/>
      <c r="J154" s="274"/>
    </row>
    <row r="155" spans="1:10" s="14" customFormat="1" ht="38.4" customHeight="1" x14ac:dyDescent="0.25">
      <c r="A155" s="133" t="s">
        <v>133</v>
      </c>
      <c r="B155" s="188">
        <f>'Efterkalkyl 2025'!B150</f>
        <v>0</v>
      </c>
      <c r="C155" s="343"/>
      <c r="D155" s="301"/>
      <c r="E155" s="336"/>
      <c r="F155" s="300"/>
      <c r="G155" s="340"/>
      <c r="H155" s="340"/>
      <c r="I155" s="340"/>
      <c r="J155" s="274"/>
    </row>
    <row r="156" spans="1:10" s="14" customFormat="1" ht="38.4" customHeight="1" thickBot="1" x14ac:dyDescent="0.3">
      <c r="A156" s="133" t="s">
        <v>134</v>
      </c>
      <c r="B156" s="188">
        <f>'Efterkalkyl 2025'!B151</f>
        <v>0</v>
      </c>
      <c r="C156" s="343"/>
      <c r="D156" s="301"/>
      <c r="E156" s="336"/>
      <c r="F156" s="300"/>
      <c r="G156" s="340"/>
      <c r="H156" s="340"/>
      <c r="I156" s="340"/>
      <c r="J156" s="274"/>
    </row>
    <row r="157" spans="1:10" s="14" customFormat="1" ht="46.2" customHeight="1" thickTop="1" x14ac:dyDescent="0.3">
      <c r="A157" s="152" t="s">
        <v>135</v>
      </c>
      <c r="B157" s="325">
        <f>B154-(SUM(B155:B156))</f>
        <v>0</v>
      </c>
      <c r="C157"/>
      <c r="D157" s="301"/>
      <c r="E157" s="336"/>
      <c r="F157" s="300"/>
      <c r="G157" s="340"/>
      <c r="H157" s="340"/>
      <c r="I157" s="340"/>
      <c r="J157" s="308"/>
    </row>
    <row r="158" spans="1:10" s="107" customFormat="1" ht="61.8" customHeight="1" x14ac:dyDescent="0.3">
      <c r="A158" s="189" t="s">
        <v>136</v>
      </c>
      <c r="B158" s="336"/>
      <c r="C158" s="71"/>
      <c r="D158" s="301"/>
      <c r="E158" s="95"/>
      <c r="F158" s="313"/>
      <c r="G158" s="314"/>
      <c r="H158" s="314"/>
      <c r="I158" s="314"/>
      <c r="J158" s="277"/>
    </row>
    <row r="159" spans="1:10" s="107" customFormat="1" ht="36" customHeight="1" x14ac:dyDescent="0.25">
      <c r="A159" s="381" t="s">
        <v>137</v>
      </c>
      <c r="B159" s="153"/>
      <c r="C159" s="81"/>
      <c r="D159" s="278"/>
      <c r="E159" s="95"/>
      <c r="F159" s="278"/>
      <c r="G159" s="314"/>
      <c r="H159" s="278"/>
      <c r="I159" s="314"/>
      <c r="J159" s="277"/>
    </row>
    <row r="160" spans="1:10" ht="25.05" customHeight="1" x14ac:dyDescent="0.25">
      <c r="A160" s="182" t="s">
        <v>138</v>
      </c>
      <c r="B160" s="82"/>
      <c r="C160" s="81"/>
      <c r="D160" s="279"/>
      <c r="F160" s="279"/>
      <c r="G160" s="336"/>
      <c r="H160" s="279"/>
      <c r="I160" s="336"/>
    </row>
    <row r="161" spans="1:10" ht="25.05" customHeight="1" x14ac:dyDescent="0.25">
      <c r="A161" s="175" t="s">
        <v>139</v>
      </c>
      <c r="B161" s="82"/>
      <c r="C161" s="81"/>
      <c r="D161" s="279"/>
      <c r="F161" s="279"/>
      <c r="G161" s="336"/>
      <c r="H161" s="279"/>
      <c r="I161" s="336"/>
    </row>
    <row r="162" spans="1:10" ht="25.05" customHeight="1" x14ac:dyDescent="0.25">
      <c r="A162" s="182" t="s">
        <v>140</v>
      </c>
      <c r="B162" s="82"/>
      <c r="C162" s="81"/>
      <c r="D162" s="279"/>
      <c r="F162" s="279"/>
      <c r="G162" s="336"/>
      <c r="H162" s="279"/>
      <c r="I162" s="336"/>
    </row>
    <row r="163" spans="1:10" ht="25.05" customHeight="1" x14ac:dyDescent="0.25">
      <c r="A163" s="182" t="s">
        <v>141</v>
      </c>
      <c r="B163" s="82"/>
      <c r="C163" s="81"/>
      <c r="D163" s="279"/>
      <c r="F163" s="279"/>
      <c r="G163" s="336"/>
      <c r="H163" s="279"/>
      <c r="I163" s="336"/>
    </row>
    <row r="164" spans="1:10" ht="25.05" customHeight="1" x14ac:dyDescent="0.25">
      <c r="A164" s="184" t="s">
        <v>142</v>
      </c>
      <c r="B164" s="83"/>
      <c r="C164" s="71"/>
      <c r="D164" s="117"/>
      <c r="F164" s="117"/>
      <c r="G164" s="336"/>
      <c r="H164" s="117"/>
      <c r="I164" s="336"/>
    </row>
    <row r="165" spans="1:10" ht="25.05" customHeight="1" x14ac:dyDescent="0.25">
      <c r="A165" s="185" t="s">
        <v>143</v>
      </c>
      <c r="B165" s="84">
        <f>SUM(B160:B164)</f>
        <v>0</v>
      </c>
      <c r="C165" s="71"/>
      <c r="D165" s="280">
        <f>SUM(D160:D164)</f>
        <v>0</v>
      </c>
      <c r="F165" s="280">
        <f>SUM(F160:F164)</f>
        <v>0</v>
      </c>
      <c r="G165" s="336"/>
      <c r="H165" s="280">
        <f>SUM(H160:H164)</f>
        <v>0</v>
      </c>
      <c r="I165" s="336"/>
    </row>
    <row r="166" spans="1:10" ht="25.05" customHeight="1" x14ac:dyDescent="0.25">
      <c r="A166" s="175" t="s">
        <v>144</v>
      </c>
      <c r="B166" s="85">
        <f>B18+B19+B20+B21+B66+B82+B114+B124+B48</f>
        <v>0</v>
      </c>
      <c r="C166" s="71"/>
      <c r="D166" s="281">
        <f>D18+D19+D20+D21+D66+D82+D114+D124+D48</f>
        <v>0</v>
      </c>
      <c r="F166" s="281">
        <f>F18+F19+F20+F21+F66+F82+F114+F124+F48</f>
        <v>0</v>
      </c>
      <c r="G166" s="336"/>
      <c r="H166" s="281">
        <f>H18+H19+H20+H21+H66+H82+H114+H124+H48</f>
        <v>0</v>
      </c>
      <c r="I166" s="336"/>
    </row>
    <row r="167" spans="1:10" s="403" customFormat="1" ht="25.05" customHeight="1" x14ac:dyDescent="0.25">
      <c r="A167" s="175" t="s">
        <v>145</v>
      </c>
      <c r="B167" s="86">
        <f>-(B46-B41-B43-B24+B68+B72+B74+B86+B88-B115-B125+B71+B51+B54+B55+B57-B44-B102)</f>
        <v>0</v>
      </c>
      <c r="C167" s="71"/>
      <c r="D167" s="86">
        <f>-(D46-D41-D43-D24+D68+D72+D74+D86+D88-D115-D125+D71+D51+D54+D55+D57-D44-D102)</f>
        <v>0</v>
      </c>
      <c r="E167" s="39"/>
      <c r="F167" s="86">
        <f>-(F46-F41-F43-F24+F68+F72+F74+F86+F88-F115-F125+F71+F51+F54+F55+F57-F44-F102)</f>
        <v>0</v>
      </c>
      <c r="G167" s="71"/>
      <c r="H167" s="86">
        <f>-(H46-H41-H43-H24+H68+H72+H74+H86+H88-H115-H125+H71+H51+H54+H55+H57-H44-H102)</f>
        <v>0</v>
      </c>
      <c r="I167" s="71"/>
      <c r="J167" s="274"/>
    </row>
    <row r="168" spans="1:10" ht="25.05" customHeight="1" x14ac:dyDescent="0.25">
      <c r="A168" s="182" t="s">
        <v>140</v>
      </c>
      <c r="B168" s="85">
        <f>B162</f>
        <v>0</v>
      </c>
      <c r="C168" s="71"/>
      <c r="D168" s="281">
        <f>D162</f>
        <v>0</v>
      </c>
      <c r="F168" s="281">
        <f>F162</f>
        <v>0</v>
      </c>
      <c r="G168" s="336"/>
      <c r="H168" s="281">
        <f>H162</f>
        <v>0</v>
      </c>
      <c r="I168" s="336"/>
    </row>
    <row r="169" spans="1:10" ht="25.05" customHeight="1" x14ac:dyDescent="0.25">
      <c r="A169" s="182" t="s">
        <v>141</v>
      </c>
      <c r="B169" s="85">
        <f>B163</f>
        <v>0</v>
      </c>
      <c r="C169" s="71"/>
      <c r="D169" s="281">
        <f>D163</f>
        <v>0</v>
      </c>
      <c r="F169" s="281">
        <f>F163</f>
        <v>0</v>
      </c>
      <c r="G169" s="336"/>
      <c r="H169" s="281">
        <f>H163</f>
        <v>0</v>
      </c>
      <c r="I169" s="336"/>
    </row>
    <row r="170" spans="1:10" ht="25.05" customHeight="1" x14ac:dyDescent="0.25">
      <c r="A170" s="184" t="s">
        <v>142</v>
      </c>
      <c r="B170" s="93">
        <f>-B44</f>
        <v>0</v>
      </c>
      <c r="C170" s="71"/>
      <c r="D170" s="287">
        <f>-D44</f>
        <v>0</v>
      </c>
      <c r="F170" s="287">
        <f>-F44</f>
        <v>0</v>
      </c>
      <c r="G170" s="336"/>
      <c r="H170" s="287">
        <f>-H44</f>
        <v>0</v>
      </c>
      <c r="I170" s="336"/>
    </row>
    <row r="171" spans="1:10" ht="25.05" customHeight="1" x14ac:dyDescent="0.25">
      <c r="A171" s="185" t="s">
        <v>146</v>
      </c>
      <c r="B171" s="84">
        <f>SUM(B166:B170)</f>
        <v>0</v>
      </c>
      <c r="C171" s="71"/>
      <c r="D171" s="280">
        <f>SUM(D166:D170)</f>
        <v>0</v>
      </c>
      <c r="F171" s="280">
        <f>SUM(F166:F170)</f>
        <v>0</v>
      </c>
      <c r="G171" s="336"/>
      <c r="H171" s="280">
        <f>SUM(H166:H170)</f>
        <v>0</v>
      </c>
      <c r="I171" s="336"/>
    </row>
    <row r="172" spans="1:10" ht="25.05" customHeight="1" x14ac:dyDescent="0.25">
      <c r="A172" s="175" t="s">
        <v>147</v>
      </c>
      <c r="B172" s="88">
        <f>ROUNDDOWN(B165-B171,2)</f>
        <v>0</v>
      </c>
      <c r="C172" s="89" t="str">
        <f>IF((B172)=0,"",IF((B172)&lt;&gt;0,"Kontrollera siffrorna!"))</f>
        <v/>
      </c>
      <c r="D172" s="283">
        <f>ROUNDDOWN(D165-D171,2)</f>
        <v>0</v>
      </c>
      <c r="F172" s="283">
        <f>ROUNDDOWN(F165-F171,2)</f>
        <v>0</v>
      </c>
      <c r="G172" s="336"/>
      <c r="H172" s="283">
        <f>ROUNDDOWN(H165-H171,2)</f>
        <v>0</v>
      </c>
      <c r="I172" s="336"/>
    </row>
    <row r="173" spans="1:10" ht="25.05" customHeight="1" x14ac:dyDescent="0.25">
      <c r="A173" s="381" t="s">
        <v>148</v>
      </c>
      <c r="B173" s="153"/>
      <c r="C173" s="71"/>
      <c r="D173" s="278"/>
      <c r="F173" s="278"/>
      <c r="G173" s="336"/>
      <c r="H173" s="278"/>
      <c r="I173" s="336"/>
    </row>
    <row r="174" spans="1:10" ht="25.05" customHeight="1" x14ac:dyDescent="0.25">
      <c r="A174" s="182" t="s">
        <v>149</v>
      </c>
      <c r="B174" s="82"/>
      <c r="C174" s="71"/>
      <c r="D174" s="279"/>
      <c r="F174" s="279"/>
      <c r="G174" s="336"/>
      <c r="H174" s="279"/>
      <c r="I174" s="336"/>
    </row>
    <row r="175" spans="1:10" ht="25.05" customHeight="1" x14ac:dyDescent="0.25">
      <c r="A175" s="175" t="s">
        <v>150</v>
      </c>
      <c r="B175" s="87">
        <f>-B162</f>
        <v>0</v>
      </c>
      <c r="C175" s="71"/>
      <c r="D175" s="282">
        <f>-D162</f>
        <v>0</v>
      </c>
      <c r="F175" s="282">
        <f>-F162</f>
        <v>0</v>
      </c>
      <c r="G175" s="336"/>
      <c r="H175" s="282">
        <f>-H162</f>
        <v>0</v>
      </c>
      <c r="I175" s="336"/>
    </row>
    <row r="176" spans="1:10" ht="25.05" customHeight="1" x14ac:dyDescent="0.25">
      <c r="A176" s="175" t="s">
        <v>151</v>
      </c>
      <c r="B176" s="88">
        <f>SUM(B174:B175)</f>
        <v>0</v>
      </c>
      <c r="C176" s="71"/>
      <c r="D176" s="283">
        <f>SUM(D174:D175)</f>
        <v>0</v>
      </c>
      <c r="F176" s="283">
        <f>SUM(F174:F175)</f>
        <v>0</v>
      </c>
      <c r="G176" s="336"/>
      <c r="H176" s="283">
        <f>SUM(H174:H175)</f>
        <v>0</v>
      </c>
      <c r="I176" s="336"/>
    </row>
    <row r="177" spans="1:10" ht="25.05" customHeight="1" x14ac:dyDescent="0.25">
      <c r="A177" s="182" t="s">
        <v>152</v>
      </c>
      <c r="B177" s="90">
        <f>'Efterkalkyl 2025'!B174</f>
        <v>0</v>
      </c>
      <c r="C177" s="71"/>
      <c r="D177" s="284">
        <f>'Efterkalkyl 2025'!D174</f>
        <v>0</v>
      </c>
      <c r="F177" s="284">
        <f>'Efterkalkyl 2025'!F174</f>
        <v>0</v>
      </c>
      <c r="G177" s="336"/>
      <c r="H177" s="284">
        <f>'Efterkalkyl 2025'!H174</f>
        <v>0</v>
      </c>
      <c r="I177" s="336"/>
    </row>
    <row r="178" spans="1:10" ht="25.05" customHeight="1" x14ac:dyDescent="0.25">
      <c r="A178" s="183" t="s">
        <v>153</v>
      </c>
      <c r="B178" s="84">
        <f>B176-B177</f>
        <v>0</v>
      </c>
      <c r="C178" s="71"/>
      <c r="D178" s="280">
        <f>D176-D177</f>
        <v>0</v>
      </c>
      <c r="F178" s="280">
        <f>F176-F177</f>
        <v>0</v>
      </c>
      <c r="G178" s="336"/>
      <c r="H178" s="280">
        <f>H176-H177</f>
        <v>0</v>
      </c>
      <c r="I178" s="336"/>
    </row>
    <row r="179" spans="1:10" s="403" customFormat="1" ht="30.6" customHeight="1" x14ac:dyDescent="0.25">
      <c r="A179" s="174" t="s">
        <v>154</v>
      </c>
      <c r="B179" s="85">
        <f>-B97+B41+B87</f>
        <v>0</v>
      </c>
      <c r="C179" s="71"/>
      <c r="D179" s="85">
        <f>-D97+D41+D87</f>
        <v>0</v>
      </c>
      <c r="E179" s="39"/>
      <c r="F179" s="85">
        <f>-F97+F41+F87</f>
        <v>0</v>
      </c>
      <c r="G179" s="71"/>
      <c r="H179" s="85">
        <f>-H97+H41+H87</f>
        <v>0</v>
      </c>
      <c r="I179" s="71"/>
      <c r="J179" s="274"/>
    </row>
    <row r="180" spans="1:10" ht="25.05" customHeight="1" x14ac:dyDescent="0.25">
      <c r="A180" s="174" t="s">
        <v>155</v>
      </c>
      <c r="B180" s="85">
        <f>B117</f>
        <v>0</v>
      </c>
      <c r="C180" s="71"/>
      <c r="D180" s="281">
        <f>D117</f>
        <v>0</v>
      </c>
      <c r="F180" s="281">
        <f>F117</f>
        <v>0</v>
      </c>
      <c r="G180" s="336"/>
      <c r="H180" s="281">
        <f>H117</f>
        <v>0</v>
      </c>
      <c r="I180" s="336"/>
    </row>
    <row r="181" spans="1:10" ht="25.05" customHeight="1" x14ac:dyDescent="0.25">
      <c r="A181" s="174" t="s">
        <v>156</v>
      </c>
      <c r="B181" s="85">
        <f>B127</f>
        <v>0</v>
      </c>
      <c r="C181" s="71"/>
      <c r="D181" s="281">
        <f>D127</f>
        <v>0</v>
      </c>
      <c r="E181" s="91"/>
      <c r="F181" s="281">
        <f>F127</f>
        <v>0</v>
      </c>
      <c r="G181" s="336"/>
      <c r="H181" s="281">
        <f>H127</f>
        <v>0</v>
      </c>
      <c r="I181" s="336"/>
    </row>
    <row r="182" spans="1:10" ht="25.05" customHeight="1" x14ac:dyDescent="0.25">
      <c r="A182" s="175" t="s">
        <v>151</v>
      </c>
      <c r="B182" s="315">
        <f>B179-B181-B180</f>
        <v>0</v>
      </c>
      <c r="C182" s="71"/>
      <c r="D182" s="285">
        <f>D179-D181-D180</f>
        <v>0</v>
      </c>
      <c r="F182" s="285">
        <f>F179-F181-F180</f>
        <v>0</v>
      </c>
      <c r="G182" s="336"/>
      <c r="H182" s="285">
        <f>H179-H181-H180</f>
        <v>0</v>
      </c>
      <c r="I182" s="336"/>
    </row>
    <row r="183" spans="1:10" ht="25.05" customHeight="1" x14ac:dyDescent="0.25">
      <c r="A183" s="175" t="s">
        <v>147</v>
      </c>
      <c r="B183" s="85">
        <f>ROUNDDOWN(IF(B178&gt;0,B178-B182,-B178+B182),2)</f>
        <v>0</v>
      </c>
      <c r="C183" s="92" t="str">
        <f>IF((B183)=0,"",IF((B183)&lt;&gt;0,"Kontrollera siffrorna!"))</f>
        <v/>
      </c>
      <c r="D183" s="281">
        <f>ROUNDDOWN(IF(D178&gt;0,D178-D182,-D178+D182),2)</f>
        <v>0</v>
      </c>
      <c r="F183" s="281">
        <f>ROUNDDOWN(IF(F178&gt;0,F178-F182,-F178+F182),2)</f>
        <v>0</v>
      </c>
      <c r="G183" s="336"/>
      <c r="H183" s="281">
        <f>ROUNDDOWN(IF(H178&gt;0,H178-H182,-H178+H182),2)</f>
        <v>0</v>
      </c>
      <c r="I183" s="336"/>
    </row>
    <row r="184" spans="1:10" ht="25.05" customHeight="1" x14ac:dyDescent="0.25">
      <c r="A184" s="380" t="s">
        <v>157</v>
      </c>
      <c r="B184" s="158"/>
      <c r="C184" s="71"/>
      <c r="D184" s="286"/>
      <c r="F184" s="286"/>
      <c r="G184" s="336"/>
      <c r="H184" s="286"/>
      <c r="I184" s="336"/>
    </row>
    <row r="185" spans="1:10" ht="25.05" customHeight="1" x14ac:dyDescent="0.25">
      <c r="A185" s="174" t="s">
        <v>158</v>
      </c>
      <c r="B185" s="82"/>
      <c r="C185" s="71"/>
      <c r="D185" s="279"/>
      <c r="F185" s="279"/>
      <c r="G185" s="336"/>
      <c r="H185" s="279"/>
      <c r="I185" s="336"/>
    </row>
    <row r="186" spans="1:10" ht="25.05" customHeight="1" x14ac:dyDescent="0.25">
      <c r="A186" s="175" t="s">
        <v>159</v>
      </c>
      <c r="B186" s="90"/>
      <c r="C186" s="71"/>
      <c r="D186" s="284"/>
      <c r="F186" s="284"/>
      <c r="G186" s="336"/>
      <c r="H186" s="284"/>
      <c r="I186" s="336"/>
    </row>
    <row r="187" spans="1:10" ht="25.05" customHeight="1" x14ac:dyDescent="0.25">
      <c r="A187" s="175" t="s">
        <v>151</v>
      </c>
      <c r="B187" s="88">
        <f>SUM(B185:B186)</f>
        <v>0</v>
      </c>
      <c r="C187" s="71"/>
      <c r="D187" s="283">
        <f>SUM(D185:D186)</f>
        <v>0</v>
      </c>
      <c r="F187" s="283">
        <f>SUM(F185:F186)</f>
        <v>0</v>
      </c>
      <c r="G187" s="336"/>
      <c r="H187" s="283">
        <f>SUM(H185:H186)</f>
        <v>0</v>
      </c>
      <c r="I187" s="336"/>
    </row>
    <row r="188" spans="1:10" ht="25.05" customHeight="1" x14ac:dyDescent="0.25">
      <c r="A188" s="174" t="s">
        <v>160</v>
      </c>
      <c r="B188" s="82">
        <f>'Efterkalkyl 2025'!B185</f>
        <v>0</v>
      </c>
      <c r="C188" s="71"/>
      <c r="D188" s="279">
        <f>'Efterkalkyl 2025'!D185</f>
        <v>0</v>
      </c>
      <c r="F188" s="279">
        <f>'Efterkalkyl 2025'!F185</f>
        <v>0</v>
      </c>
      <c r="G188" s="336"/>
      <c r="H188" s="279">
        <f>'Efterkalkyl 2025'!H185</f>
        <v>0</v>
      </c>
      <c r="I188" s="336"/>
    </row>
    <row r="189" spans="1:10" ht="25.05" customHeight="1" x14ac:dyDescent="0.25">
      <c r="A189" s="174" t="s">
        <v>161</v>
      </c>
      <c r="B189" s="90">
        <f>'Efterkalkyl 2025'!B186</f>
        <v>0</v>
      </c>
      <c r="C189" s="71"/>
      <c r="D189" s="284">
        <f>'Efterkalkyl 2025'!D186</f>
        <v>0</v>
      </c>
      <c r="F189" s="284">
        <f>'Efterkalkyl 2025'!F186</f>
        <v>0</v>
      </c>
      <c r="G189" s="336"/>
      <c r="H189" s="284">
        <f>'Efterkalkyl 2025'!H186</f>
        <v>0</v>
      </c>
      <c r="I189" s="336"/>
    </row>
    <row r="190" spans="1:10" ht="25.05" customHeight="1" x14ac:dyDescent="0.25">
      <c r="A190" s="175" t="s">
        <v>151</v>
      </c>
      <c r="B190" s="93">
        <f>SUM(B188:B189)</f>
        <v>0</v>
      </c>
      <c r="C190" s="71"/>
      <c r="D190" s="287">
        <f>SUM(D188:D189)</f>
        <v>0</v>
      </c>
      <c r="F190" s="287">
        <f>SUM(F188:F189)</f>
        <v>0</v>
      </c>
      <c r="G190" s="336"/>
      <c r="H190" s="287">
        <f>SUM(H188:H189)</f>
        <v>0</v>
      </c>
      <c r="I190" s="336"/>
    </row>
    <row r="191" spans="1:10" ht="25.05" customHeight="1" x14ac:dyDescent="0.25">
      <c r="A191" s="109" t="s">
        <v>162</v>
      </c>
      <c r="B191" s="84">
        <f>B187-B190</f>
        <v>0</v>
      </c>
      <c r="C191" s="71"/>
      <c r="D191" s="280">
        <f>D187-D190</f>
        <v>0</v>
      </c>
      <c r="F191" s="280">
        <f>F187-F190</f>
        <v>0</v>
      </c>
      <c r="G191" s="336"/>
      <c r="H191" s="280">
        <f>H187-H190</f>
        <v>0</v>
      </c>
      <c r="I191" s="336"/>
    </row>
    <row r="192" spans="1:10" ht="31.2" customHeight="1" x14ac:dyDescent="0.25">
      <c r="A192" s="174" t="s">
        <v>163</v>
      </c>
      <c r="B192" s="85">
        <f>B99+B23-B43-B52-B53-B69-B70</f>
        <v>0</v>
      </c>
      <c r="C192" s="71"/>
      <c r="D192" s="281">
        <f>D99+D23-D43-D52-D53-D69-D70</f>
        <v>0</v>
      </c>
      <c r="F192" s="281">
        <f>F99+F23-F43-F52-F53-F69-F70</f>
        <v>0</v>
      </c>
      <c r="G192" s="336"/>
      <c r="H192" s="281">
        <f>H99+H23-H43-H52-H53-H69-H70</f>
        <v>0</v>
      </c>
      <c r="I192" s="336"/>
    </row>
    <row r="193" spans="1:9" ht="25.05" customHeight="1" x14ac:dyDescent="0.25">
      <c r="A193" s="174" t="s">
        <v>164</v>
      </c>
      <c r="B193" s="85">
        <f>B116</f>
        <v>0</v>
      </c>
      <c r="C193" s="71"/>
      <c r="D193" s="281">
        <f>D116</f>
        <v>0</v>
      </c>
      <c r="F193" s="281">
        <f>F116</f>
        <v>0</v>
      </c>
      <c r="G193" s="336"/>
      <c r="H193" s="281">
        <f>H116</f>
        <v>0</v>
      </c>
      <c r="I193" s="336"/>
    </row>
    <row r="194" spans="1:9" ht="25.05" customHeight="1" x14ac:dyDescent="0.25">
      <c r="A194" s="174" t="s">
        <v>165</v>
      </c>
      <c r="B194" s="93">
        <f>B126</f>
        <v>0</v>
      </c>
      <c r="C194" s="71"/>
      <c r="D194" s="287">
        <f>D126</f>
        <v>0</v>
      </c>
      <c r="F194" s="287">
        <f>F126</f>
        <v>0</v>
      </c>
      <c r="G194" s="336"/>
      <c r="H194" s="287">
        <f>H126</f>
        <v>0</v>
      </c>
      <c r="I194" s="336"/>
    </row>
    <row r="195" spans="1:9" ht="25.05" customHeight="1" x14ac:dyDescent="0.25">
      <c r="A195" s="175" t="s">
        <v>151</v>
      </c>
      <c r="B195" s="88">
        <f>SUM(B192:B194)</f>
        <v>0</v>
      </c>
      <c r="C195" s="71"/>
      <c r="D195" s="283">
        <f>SUM(D192:D194)</f>
        <v>0</v>
      </c>
      <c r="F195" s="283">
        <f>SUM(F192:F194)</f>
        <v>0</v>
      </c>
      <c r="G195" s="336"/>
      <c r="H195" s="283">
        <f>SUM(H192:H194)</f>
        <v>0</v>
      </c>
      <c r="I195" s="336"/>
    </row>
    <row r="196" spans="1:9" ht="25.05" customHeight="1" x14ac:dyDescent="0.25">
      <c r="A196" s="175" t="s">
        <v>147</v>
      </c>
      <c r="B196" s="85">
        <f>ROUNDDOWN(IF(B191&gt;0,B191-B195,-B191+B195),2)</f>
        <v>0</v>
      </c>
      <c r="C196" s="92" t="str">
        <f>IF((B196)=0,"",IF((B196)&lt;&gt;0,"Kontrollera siffrorna!"))</f>
        <v/>
      </c>
      <c r="D196" s="281">
        <f>ROUNDDOWN(IF(D191&gt;0,D191-D195,-D191+D195),2)</f>
        <v>0</v>
      </c>
      <c r="F196" s="281">
        <f>ROUNDDOWN(IF(F191&gt;0,F191-F195,-F191+F195),2)</f>
        <v>0</v>
      </c>
      <c r="G196" s="336"/>
      <c r="H196" s="281">
        <f>ROUNDDOWN(IF(H191&gt;0,H191-H195,-H191+H195),2)</f>
        <v>0</v>
      </c>
      <c r="I196" s="336"/>
    </row>
    <row r="197" spans="1:9" ht="25.05" customHeight="1" x14ac:dyDescent="0.25">
      <c r="A197" s="379" t="s">
        <v>166</v>
      </c>
      <c r="B197" s="160"/>
      <c r="C197" s="71"/>
      <c r="D197" s="288"/>
      <c r="F197" s="288"/>
      <c r="G197" s="336"/>
      <c r="H197" s="288"/>
      <c r="I197" s="336"/>
    </row>
    <row r="198" spans="1:9" ht="25.05" customHeight="1" x14ac:dyDescent="0.25">
      <c r="A198" s="176" t="s">
        <v>167</v>
      </c>
      <c r="B198" s="82"/>
      <c r="C198" s="71"/>
      <c r="D198" s="279"/>
      <c r="F198" s="279"/>
      <c r="G198" s="336"/>
      <c r="H198" s="279"/>
      <c r="I198" s="336"/>
    </row>
    <row r="199" spans="1:9" ht="29.4" customHeight="1" x14ac:dyDescent="0.25">
      <c r="A199" s="176" t="s">
        <v>168</v>
      </c>
      <c r="B199" s="90">
        <f>'Efterkalkyl 2025'!B198</f>
        <v>0</v>
      </c>
      <c r="C199" s="71"/>
      <c r="D199" s="284">
        <f>'Efterkalkyl 2025'!D198</f>
        <v>0</v>
      </c>
      <c r="F199" s="284">
        <f>'Efterkalkyl 2025'!F198</f>
        <v>0</v>
      </c>
      <c r="G199" s="336"/>
      <c r="H199" s="284">
        <f>'Efterkalkyl 2025'!H198</f>
        <v>0</v>
      </c>
      <c r="I199" s="336"/>
    </row>
    <row r="200" spans="1:9" ht="25.05" customHeight="1" x14ac:dyDescent="0.25">
      <c r="A200" s="108" t="s">
        <v>169</v>
      </c>
      <c r="B200" s="84">
        <f>B198-B199</f>
        <v>0</v>
      </c>
      <c r="C200" s="71"/>
      <c r="D200" s="280">
        <f>D198-D199</f>
        <v>0</v>
      </c>
      <c r="F200" s="280">
        <f>F198-F199</f>
        <v>0</v>
      </c>
      <c r="G200" s="336"/>
      <c r="H200" s="280">
        <f>H198-H199</f>
        <v>0</v>
      </c>
      <c r="I200" s="336"/>
    </row>
    <row r="201" spans="1:9" ht="31.2" customHeight="1" x14ac:dyDescent="0.25">
      <c r="A201" s="177" t="s">
        <v>170</v>
      </c>
      <c r="B201" s="82">
        <f>B98</f>
        <v>0</v>
      </c>
      <c r="C201" s="71"/>
      <c r="D201" s="279">
        <f>D98</f>
        <v>0</v>
      </c>
      <c r="F201" s="279">
        <f>F98</f>
        <v>0</v>
      </c>
      <c r="G201" s="336"/>
      <c r="H201" s="279">
        <f>H98</f>
        <v>0</v>
      </c>
      <c r="I201" s="336"/>
    </row>
    <row r="202" spans="1:9" ht="25.05" customHeight="1" x14ac:dyDescent="0.25">
      <c r="A202" s="177" t="s">
        <v>171</v>
      </c>
      <c r="B202" s="82"/>
      <c r="C202" s="71"/>
      <c r="D202" s="279"/>
      <c r="F202" s="279"/>
      <c r="G202" s="336"/>
      <c r="H202" s="279"/>
      <c r="I202" s="336"/>
    </row>
    <row r="203" spans="1:9" ht="25.05" customHeight="1" x14ac:dyDescent="0.25">
      <c r="A203" s="177" t="s">
        <v>172</v>
      </c>
      <c r="B203" s="90"/>
      <c r="C203" s="71"/>
      <c r="D203" s="284"/>
      <c r="F203" s="284"/>
      <c r="G203" s="336"/>
      <c r="H203" s="284"/>
      <c r="I203" s="336"/>
    </row>
    <row r="204" spans="1:9" ht="25.05" customHeight="1" x14ac:dyDescent="0.25">
      <c r="A204" s="178" t="s">
        <v>151</v>
      </c>
      <c r="B204" s="94">
        <f>SUM(B201:B203)</f>
        <v>0</v>
      </c>
      <c r="C204" s="71"/>
      <c r="D204" s="289">
        <f>SUM(D201:D203)</f>
        <v>0</v>
      </c>
      <c r="F204" s="289">
        <f>SUM(F201:F203)</f>
        <v>0</v>
      </c>
      <c r="G204" s="336"/>
      <c r="H204" s="289">
        <f>SUM(H201:H203)</f>
        <v>0</v>
      </c>
      <c r="I204" s="336"/>
    </row>
    <row r="205" spans="1:9" ht="25.05" customHeight="1" x14ac:dyDescent="0.25">
      <c r="A205" s="110" t="s">
        <v>147</v>
      </c>
      <c r="B205" s="88">
        <f>ROUNDDOWN(IF(B200&gt;0,B200-B204,-B200-B204),2)</f>
        <v>0</v>
      </c>
      <c r="C205" s="92" t="str">
        <f>IF((B205)=0,"",IF((B205)&lt;&gt;0,"Kontrollera siffrorna!"))</f>
        <v/>
      </c>
      <c r="D205" s="283">
        <f>ROUNDDOWN(IF(D200&gt;0,D200-D204,-D200-D204),2)</f>
        <v>0</v>
      </c>
      <c r="F205" s="283">
        <f>ROUNDDOWN(IF(F200&gt;0,F200-F204,-F200-F204),2)</f>
        <v>0</v>
      </c>
      <c r="G205" s="336"/>
      <c r="H205" s="283">
        <f>ROUNDDOWN(IF(H200&gt;0,H200-H204,-H200-H204),2)</f>
        <v>0</v>
      </c>
      <c r="I205" s="336"/>
    </row>
    <row r="206" spans="1:9" ht="25.05" customHeight="1" x14ac:dyDescent="0.25">
      <c r="A206" s="380" t="s">
        <v>173</v>
      </c>
      <c r="B206" s="158"/>
      <c r="C206" s="71"/>
      <c r="D206" s="286"/>
      <c r="E206" s="95"/>
      <c r="F206" s="286"/>
      <c r="G206" s="336"/>
      <c r="H206" s="286"/>
      <c r="I206" s="336"/>
    </row>
    <row r="207" spans="1:9" ht="25.05" customHeight="1" x14ac:dyDescent="0.25">
      <c r="A207" s="175" t="s">
        <v>174</v>
      </c>
      <c r="B207" s="82"/>
      <c r="C207" s="71"/>
      <c r="D207" s="279"/>
      <c r="E207" s="95"/>
      <c r="F207" s="279"/>
      <c r="G207" s="336"/>
      <c r="H207" s="279"/>
      <c r="I207" s="336"/>
    </row>
    <row r="208" spans="1:9" ht="25.05" customHeight="1" x14ac:dyDescent="0.25">
      <c r="A208" s="175" t="s">
        <v>175</v>
      </c>
      <c r="B208" s="90">
        <f>'Efterkalkyl 2025'!B207</f>
        <v>0</v>
      </c>
      <c r="C208" s="71"/>
      <c r="D208" s="284">
        <f>'Efterkalkyl 2025'!D207</f>
        <v>0</v>
      </c>
      <c r="E208" s="95"/>
      <c r="F208" s="284">
        <f>'Efterkalkyl 2025'!F207</f>
        <v>0</v>
      </c>
      <c r="G208" s="336"/>
      <c r="H208" s="284">
        <f>'Efterkalkyl 2025'!H207</f>
        <v>0</v>
      </c>
      <c r="I208" s="336"/>
    </row>
    <row r="209" spans="1:9" ht="25.05" customHeight="1" x14ac:dyDescent="0.25">
      <c r="A209" s="179" t="s">
        <v>176</v>
      </c>
      <c r="B209" s="96">
        <f>B207-B208</f>
        <v>0</v>
      </c>
      <c r="C209" s="71"/>
      <c r="D209" s="290">
        <f>D207-D208</f>
        <v>0</v>
      </c>
      <c r="E209" s="95"/>
      <c r="F209" s="290">
        <f>F207-F208</f>
        <v>0</v>
      </c>
      <c r="G209" s="336"/>
      <c r="H209" s="290">
        <f>H207-H208</f>
        <v>0</v>
      </c>
      <c r="I209" s="336"/>
    </row>
    <row r="210" spans="1:9" ht="25.05" customHeight="1" x14ac:dyDescent="0.25">
      <c r="A210" s="175" t="s">
        <v>177</v>
      </c>
      <c r="B210" s="90"/>
      <c r="C210" s="71"/>
      <c r="D210" s="284"/>
      <c r="E210" s="95"/>
      <c r="F210" s="284"/>
      <c r="G210" s="336"/>
      <c r="H210" s="284"/>
      <c r="I210" s="336"/>
    </row>
    <row r="211" spans="1:9" ht="25.05" customHeight="1" x14ac:dyDescent="0.25">
      <c r="A211" s="175" t="s">
        <v>147</v>
      </c>
      <c r="B211" s="97">
        <f>ROUNDDOWN(IF(B209&gt;0,B209-B210,-B209-B210),2)</f>
        <v>0</v>
      </c>
      <c r="C211" s="71"/>
      <c r="D211" s="287">
        <f>ROUNDDOWN(IF(D209&gt;0,D209-D210,-D209-D210),2)</f>
        <v>0</v>
      </c>
      <c r="E211" s="95"/>
      <c r="F211" s="287">
        <f>ROUNDDOWN(IF(F209&gt;0,F209-F210,-F209-F210),2)</f>
        <v>0</v>
      </c>
      <c r="G211" s="336"/>
      <c r="H211" s="287">
        <f>ROUNDDOWN(IF(H209&gt;0,H209-H210,-H209-H210),2)</f>
        <v>0</v>
      </c>
      <c r="I211" s="336"/>
    </row>
    <row r="212" spans="1:9" ht="25.05" customHeight="1" x14ac:dyDescent="0.25">
      <c r="A212" s="380" t="s">
        <v>178</v>
      </c>
      <c r="B212" s="158"/>
      <c r="C212" s="71"/>
      <c r="E212" s="95"/>
      <c r="F212" s="40"/>
      <c r="G212" s="336"/>
      <c r="H212" s="336"/>
      <c r="I212" s="336"/>
    </row>
    <row r="213" spans="1:9" ht="31.2" customHeight="1" x14ac:dyDescent="0.25">
      <c r="A213" s="180" t="s">
        <v>179</v>
      </c>
      <c r="B213" s="98">
        <f>B61+B78+B93+B96+B121+B131+B137</f>
        <v>0</v>
      </c>
      <c r="C213" s="71"/>
      <c r="E213" s="95"/>
      <c r="F213" s="40"/>
      <c r="G213" s="336"/>
      <c r="H213" s="336"/>
      <c r="I213" s="336"/>
    </row>
    <row r="214" spans="1:9" ht="31.2" customHeight="1" x14ac:dyDescent="0.25">
      <c r="A214" s="180" t="s">
        <v>180</v>
      </c>
      <c r="B214" s="99">
        <f>B157</f>
        <v>0</v>
      </c>
      <c r="C214" s="71"/>
      <c r="E214" s="95"/>
      <c r="F214" s="40"/>
      <c r="G214" s="336"/>
      <c r="H214" s="336"/>
      <c r="I214" s="336"/>
    </row>
    <row r="215" spans="1:9" ht="31.2" customHeight="1" x14ac:dyDescent="0.25">
      <c r="A215" s="181" t="s">
        <v>147</v>
      </c>
      <c r="B215" s="93">
        <f>ROUNDDOWN(B213-B214,2)</f>
        <v>0</v>
      </c>
      <c r="C215" s="92" t="str">
        <f>IF((B215)=0,"",IF((B215)&lt;&gt;0,"Kontrollera siffrorna!"))</f>
        <v/>
      </c>
      <c r="E215" s="95"/>
      <c r="F215" s="40"/>
      <c r="G215" s="336"/>
      <c r="H215" s="336"/>
      <c r="I215" s="336"/>
    </row>
    <row r="216" spans="1:9" ht="44.4" customHeight="1" x14ac:dyDescent="0.25">
      <c r="A216" s="54" t="s">
        <v>181</v>
      </c>
      <c r="E216" s="95"/>
      <c r="F216" s="40"/>
      <c r="G216" s="336"/>
      <c r="H216" s="336"/>
      <c r="I216" s="336"/>
    </row>
    <row r="217" spans="1:9" ht="85.8" customHeight="1" x14ac:dyDescent="0.25">
      <c r="A217" s="100"/>
      <c r="B217"/>
      <c r="C217" s="101"/>
      <c r="E217" s="95"/>
      <c r="F217" s="40"/>
      <c r="G217" s="336"/>
      <c r="H217" s="336"/>
      <c r="I217" s="336"/>
    </row>
    <row r="218" spans="1:9" ht="23.4" customHeight="1" x14ac:dyDescent="0.25">
      <c r="A218" s="243" t="s">
        <v>182</v>
      </c>
      <c r="E218" s="95"/>
      <c r="F218" s="40"/>
      <c r="G218" s="336"/>
      <c r="H218" s="336"/>
      <c r="I218" s="336"/>
    </row>
    <row r="219" spans="1:9" ht="54.6" customHeight="1" x14ac:dyDescent="0.25">
      <c r="A219" s="382" t="s">
        <v>183</v>
      </c>
      <c r="B219"/>
      <c r="C219" s="102"/>
      <c r="D219" s="71"/>
      <c r="E219" s="71"/>
      <c r="F219" s="40"/>
      <c r="G219" s="336"/>
      <c r="H219" s="336"/>
      <c r="I219" s="336"/>
    </row>
    <row r="220" spans="1:9" ht="43.2" customHeight="1" x14ac:dyDescent="0.25">
      <c r="A220" s="383" t="s">
        <v>184</v>
      </c>
      <c r="B220"/>
      <c r="C220" s="71"/>
      <c r="E220" s="95"/>
      <c r="F220" s="40"/>
      <c r="G220" s="317"/>
      <c r="H220" s="317"/>
      <c r="I220" s="317"/>
    </row>
    <row r="221" spans="1:9" ht="27.6" x14ac:dyDescent="0.25">
      <c r="A221" s="243" t="s">
        <v>185</v>
      </c>
      <c r="F221" s="40"/>
      <c r="G221" s="317"/>
      <c r="H221" s="317"/>
      <c r="I221" s="317"/>
    </row>
    <row r="222" spans="1:9" x14ac:dyDescent="0.25">
      <c r="F222" s="40"/>
      <c r="G222" s="291"/>
      <c r="H222" s="291"/>
      <c r="I222" s="291"/>
    </row>
    <row r="223" spans="1:9" x14ac:dyDescent="0.25">
      <c r="F223" s="40"/>
      <c r="G223" s="291"/>
      <c r="H223" s="291"/>
      <c r="I223" s="291"/>
    </row>
    <row r="224" spans="1:9" x14ac:dyDescent="0.25">
      <c r="F224" s="40"/>
      <c r="G224" s="291"/>
      <c r="H224" s="291"/>
      <c r="I224" s="291"/>
    </row>
  </sheetData>
  <sheetProtection algorithmName="SHA-512" hashValue="Fxqt+mT2x55ij1WPiUDfGBTweZq0DU7AS2Rf9lEGOiUB8whhgfCSfKEhIgaLX7Qx4T3ZOQTXaQzw+EJ9e+Cgow==" saltValue="eFq/28GRwgT4zGE6ED8SRw==" spinCount="100000" sheet="1" objects="1" scenarios="1"/>
  <conditionalFormatting sqref="B3">
    <cfRule type="expression" dxfId="3" priority="4">
      <formula>B3=#REF!</formula>
    </cfRule>
  </conditionalFormatting>
  <conditionalFormatting sqref="D3">
    <cfRule type="expression" dxfId="2" priority="3">
      <formula>D3=#REF!</formula>
    </cfRule>
  </conditionalFormatting>
  <conditionalFormatting sqref="F3">
    <cfRule type="expression" dxfId="1" priority="2">
      <formula>F3=#REF!</formula>
    </cfRule>
  </conditionalFormatting>
  <conditionalFormatting sqref="H3">
    <cfRule type="expression" dxfId="0" priority="1">
      <formula>H3=#REF!</formula>
    </cfRule>
  </conditionalFormatting>
  <dataValidations count="33">
    <dataValidation allowBlank="1" showInputMessage="1" showErrorMessage="1" promptTitle="Vuokravakuudet" prompt="Esitetään pelkästään lainat. Jos vuokravakuudet on kirjattu pitkäaikaisiin velkoihin, esitetään ne muissa rahoitukseen vaikuttavissa tapahtumissa. " sqref="D185 F185 H185" xr:uid="{D960290E-63D6-4F53-95ED-8249960F0D4B}"/>
    <dataValidation allowBlank="1" showInputMessage="1" showErrorMessage="1" promptTitle="Ohje ruutujen vapauttamiseen" prompt="Ruudut ovat kiinnitetty B4-ruudusta, jotta otsikot näkyvät siirryttäessä laskelmalla alaspäin ja sivusuunnassa. Ruudut voi vapauttaa B4-ruudusta seuraavasti: Näytä&gt; Kiinnitä ruudut &gt; Vapauta ruudut." sqref="B4" xr:uid="{D374856E-3248-437A-BB4B-6D43C85A44D9}"/>
    <dataValidation allowBlank="1" showErrorMessage="1" promptTitle="Vuokravakuuksien esittäminen" prompt="Vuokravakuudet esitetään  lyhyt.aik.veloissa, jos kirjanpidossa kirjattu lyhytaikaisiin. Jos kirjanpidossa kirjattu pitkäaikaisiin, vakuudet esitetään muissa  rahoitukseen vaikuttavissa tapahtumissa. " sqref="B155" xr:uid="{CC18F7D3-4E83-4E63-AA08-062CE240279D}"/>
    <dataValidation allowBlank="1" showInputMessage="1" showErrorMessage="1" prompt="Täytä huoneistoala- ja tilikauden pituus -solu. " sqref="E64 E82" xr:uid="{AD6F74C7-513D-44DB-99F9-86317D6E84EA}"/>
    <dataValidation allowBlank="1" showErrorMessage="1" sqref="H96" xr:uid="{F064FBDE-57D4-4F95-8E42-568BD0644880}"/>
    <dataValidation allowBlank="1" showInputMessage="1" showErrorMessage="1" promptTitle="Obligatorisk information" prompt="Den finansiella ställningen i balansräkningen för föregående räkenskapsperiod skall tas upp i kalkylen. Summorna tas från föregående räkenskapsperiods bokslut eller efterkalkylen, om en sådan har gjorts upp utifrån hyrorna för 2016." sqref="B154" xr:uid="{926D847A-8484-4E1D-9087-2F28DAE42B19}"/>
    <dataValidation allowBlank="1" showInputMessage="1" showErrorMessage="1" prompt="Fyll i enhetens räkenskapsperiod från startdatumet till slutdatumet i den här rutan. T.ex. 1.1-31.12.2023." sqref="A9" xr:uid="{39F8B5FD-F0A5-4322-ABAB-EA1CB7A2DDC9}"/>
    <dataValidation operator="notBetween" showInputMessage="1" showErrorMessage="1" sqref="A11" xr:uid="{8DA203EB-5A2A-4C00-984C-937F027E9239}"/>
    <dataValidation allowBlank="1" showInputMessage="1" showErrorMessage="1" promptTitle="Övriga hyresintäkter" prompt="Kom ihåg att dra av hyresintäkter som hänför sig till övriga kostnader (t.ex. som samlats in som avsättningar), om de inte har specificerats i bokföringen." sqref="B18 D18 F18 H18" xr:uid="{88305947-FA96-408A-92F6-B79A5B07E94E}"/>
    <dataValidation allowBlank="1" showInputMessage="1" showErrorMessage="1" promptTitle="Obs." prompt="Obs! Nyttjandegraden fås automatiskt med formel = realiserade hyror / budgeterade hyror. _x000a__x000a_Kalkylen skyddas med lösenordet ”ara”." sqref="B16" xr:uid="{E1CB8CC0-82CA-4979-9FA6-01123CCB17DF}"/>
    <dataValidation allowBlank="1" showInputMessage="1" showErrorMessage="1" promptTitle="Bokföring av kostnader" prompt="Kostnaderna matas in med plustecken." sqref="B27 D27 F27 H27" xr:uid="{28FA3FE3-51C9-4817-9542-5B7B9E54E596}"/>
    <dataValidation allowBlank="1" showInputMessage="1" showErrorMessage="1" promptTitle="Korrigeringar och aktiveringar" prompt="Korrigeringarna presenteras som ett nettobelopp med plustecken. Om kostnaderna har aktiverats i balansräkningen, anges de aktiverade kostnaderna med ett + under kostnaden. " sqref="B40 B87 D87 F87 H87 D40 F40 H40" xr:uid="{6E09E6D2-12D3-4555-AA9A-E0BD031ECEEC}"/>
    <dataValidation allowBlank="1" showInputMessage="1" showErrorMessage="1" promptTitle="Aktiveringar" prompt="Om kostnaderna har aktiverats i balansräkningen, anges de aktiverade kostnaderna med ett +. (Reparationskostnader + aktiverade kostnader = penningmedel som använts för reparationer.) Försäljningarna visas med minustecken." sqref="B41 B88 D88 F88 H88 D41 F41 H41" xr:uid="{01FD7AC8-1799-4471-9141-922779A57A79}"/>
    <dataValidation allowBlank="1" showInputMessage="1" showErrorMessage="1" promptTitle="Hyresutjämning" prompt="Om kostnaderna utjämnas, presenteras ingen utjämning av hyran i beräkningen på samfunds- och utjämningsgruppsnivå, eftersom kostnaderna har fördelats på alla objekt." sqref="B45 B58 B75 B90 D45 F45 H45 D58 F58 H58 D75 F75 H75 D90 F90 H90" xr:uid="{8AEB5DC0-4B8F-4D45-B2FA-57BB454E67B8}"/>
    <dataValidation allowBlank="1" showInputMessage="1" showErrorMessage="1" promptTitle="Amorteringar" prompt="Ange endast amorteringar på objekt som omfattas av självkostnadshyran." sqref="B52 B69 D52 F52 H52 D69 F69 H69" xr:uid="{02751E07-678B-4E4A-A9E8-3CD5285F78E9}"/>
    <dataValidation allowBlank="1" showInputMessage="1" showErrorMessage="1" promptTitle="Intäkter från avsättningar" prompt="Som intäkter av avsättningar redovisas den verkliga summa som har ackumulerats för avsättningar i hyror. _x000a__x000a_Hyror som samlas in för avsättningar ska också presenteras i hyresbestämningskalkylen._x000a_" sqref="B82 D82 F82 H82" xr:uid="{FC484E77-FA6B-4483-A43C-4614B1A9785E}"/>
    <dataValidation allowBlank="1" showInputMessage="1" showErrorMessage="1" promptTitle="Anvisning" prompt="Från efterkalkylen för föregående räkenskapsperiod ”finansiell återstod för investeringar i självkostnadsuthyrning i slutet av räkenskapsperioden”. _x000a__x000a_" sqref="B96" xr:uid="{E6CC17A2-C10C-4A4A-A5EC-44DA95C238AF}"/>
    <dataValidation allowBlank="1" showErrorMessage="1" prompt="_x000a__x000a_" sqref="D96 F96" xr:uid="{C8B4B24B-8EF2-4DEA-BBA9-211ADB81E75D}"/>
    <dataValidation allowBlank="1" showInputMessage="1" showErrorMessage="1" promptTitle="Erhållna bidrag" prompt="I summan ingår erhållna understöd för investeringar." sqref="B97 D97 F97 H97" xr:uid="{A610F823-D7B7-4330-8637-7C05A08A3615}"/>
    <dataValidation allowBlank="1" showInputMessage="1" showErrorMessage="1" promptTitle="Hyresgarantier" prompt="Hyresgarantierna upptas bland kortfristiga skulder i den finansiella ställningen i balansräkningen, om de har bokförts bland kortfristiga skulder. Om de har bokförts som långfristiga skulder, presenteras de i andra händelser som påverkar finansieringen." sqref="B150" xr:uid="{CF5EC7F6-10DE-451D-A843-BAABC51F71B8}"/>
    <dataValidation allowBlank="1" showInputMessage="1" showErrorMessage="1" promptTitle="Hyresgarantier" prompt="Hyresgarantierna upptas bland kortfristiga skulder i den finansiella ställningen i balansräkningen, om de har bokförts bland kortfristiga skulder. Om de har bokförts som långfristiga skulder, presenteras de i andra händelser som påverkar finansieringen. " sqref="B185" xr:uid="{E80CEDFA-C20C-426A-88BA-869909A72991}"/>
    <dataValidation allowBlank="1" showInputMessage="1" showErrorMessage="1" promptTitle="Anvisning" prompt="Siffrorna tas direkt från resultaträkning. Observera att även finansieringskostnader ska läggas till i kostnaderna." sqref="D161 F161 H161" xr:uid="{5ABC7502-3B33-41D4-863F-B0A09D0053CA}"/>
    <dataValidation allowBlank="1" showInputMessage="1" showErrorMessage="1" promptTitle="Anvisning" prompt="Siffrorna matas in direkt från resultaträkning. Observera att även finansiella intäkter ska läggas till intäkterna." sqref="D160 F160 H160" xr:uid="{38C89AF2-79F1-4069-8D0A-767AF30F14D0}"/>
    <dataValidation allowBlank="1" showInputMessage="1" showErrorMessage="1" promptTitle="Anvisning" prompt="Siffrorna matas in direkt från bokslutet. Observera att även finansiella intäkter ska läggas till intäkterna." sqref="B160" xr:uid="{F6297137-F27F-4D73-8D86-B08147A958CD}"/>
    <dataValidation allowBlank="1" showInputMessage="1" showErrorMessage="1" promptTitle="Anvisning" prompt="Siffrorna tas direkt från bokslutet. Observera att även finansieringskostnader ska läggas till i kostnaderna." sqref="B161" xr:uid="{065CE83D-CA72-4928-85FF-83A9836A166D}"/>
    <dataValidation allowBlank="1" showErrorMessage="1" promptTitle="Laskukaava" prompt="Muuta laskukaava sen mukaan, onko taseeseen aktivoidut esitetty +merkkisenä vai -merkkisenä. Tässä kaavassa taseeseen aktivoidut on hoito- ja rahoituskuluissa sekä varautumisissa esitetty +merkkisenä. " sqref="F179 B179 D179 H179" xr:uid="{73842CB8-94A7-4186-9685-18C9FDF1C1D4}"/>
    <dataValidation allowBlank="1" showInputMessage="1" showErrorMessage="1" promptTitle="Kontroll" prompt="Kontrollera vid behov formeln. _x000a__x000a_Skyddet kan öppnas med lösenordet ”ara”._x000a_" sqref="B183 D183 F183 H183 B196 D196 F196 H196" xr:uid="{406D2079-4208-40CF-933C-10C7FCFE9EDF}"/>
    <dataValidation allowBlank="1" showInputMessage="1" showErrorMessage="1" promptTitle="Förändringar i eget kapital " prompt="kan vara t.ex. förändringar i aktiekapitalet, förändringar i olika fonder osv. Kontrollera också att dividend inte har dragits av direkt från föregående räkenskapsperiod och räkenskapsperiodens resultat. Även dividenden ska beaktas i kalkylen." sqref="B198" xr:uid="{3A58D638-BDA0-4538-81F7-B0B6EF3B6DDD}"/>
    <dataValidation allowBlank="1" showInputMessage="1" showErrorMessage="1" promptTitle="Anvisning" prompt="Kontrollera också att förändringen syns i efterkalkylen som en annan händelse som påverkar finansieringen. Lägg vid behov till formlerna i kontrollkalkylen." sqref="B201:B203 D201:D203 F201:F203 H201:H203" xr:uid="{CF8411D3-6FBB-4EC7-85F1-736A6CA8C72F}"/>
    <dataValidation allowBlank="1" showInputMessage="1" showErrorMessage="1" promptTitle="Anvisning" prompt="Här kan man kontrollera t.ex. hyresgarantier, om de i bokföringen har bokförts som långfristiga skulder och vid efterkalkyl av andra händelser som påverkar finansieringen.  " sqref="B207 D207 F207 H207" xr:uid="{17EB8488-7E35-44EB-8C1B-B789D90B9B0C}"/>
    <dataValidation allowBlank="1" showInputMessage="1" showErrorMessage="1" prompt="Fyll i cellerna för lägenhetsyta och räkenskapsperiodens längd." sqref="C14:C15 E14:E15 G14:G15 I14:I15 C18 E18 G18 I18" xr:uid="{CB1622BA-0BA6-476C-B664-0A2ACDA5ADB1}"/>
    <dataValidation allowBlank="1" showInputMessage="1" showErrorMessage="1" prompt="Uppgifterna om utjämningsgruppen fylls i endast om samfundet använder utjämning. Kolumnen kan tas bort om den inte behövs." sqref="D2" xr:uid="{8E552443-3E48-4A75-8897-DB4DF84F0883}"/>
    <dataValidation allowBlank="1" showInputMessage="1" showErrorMessage="1" promptTitle="Obligatorisk information" prompt="Följande års över-/underskatt, skötsel- och (finansiella) kostnader." sqref="B61 D61 F61 H61" xr:uid="{BDA81F22-3502-414F-BECD-E2226059EF75}"/>
  </dataValidations>
  <pageMargins left="0.70866141732283472" right="0.70866141732283472" top="0.74803149606299213" bottom="0.74803149606299213" header="0.31496062992125984" footer="0.31496062992125984"/>
  <pageSetup paperSize="9" scale="77" orientation="landscape" r:id="rId1"/>
  <headerFooter>
    <oddHeader>&amp;C&amp;D</oddHeader>
    <oddFooter>&amp;C&amp;P</oddFooter>
  </headerFooter>
  <rowBreaks count="1" manualBreakCount="1">
    <brk id="157" max="16383" man="1"/>
  </rowBreaks>
  <colBreaks count="2" manualBreakCount="2">
    <brk id="5" max="1048575" man="1"/>
    <brk id="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9B100-9ABF-4D60-8590-6FFEE5ACBF3F}">
  <dimension ref="A1:B1048576"/>
  <sheetViews>
    <sheetView topLeftCell="A95" zoomScale="90" zoomScaleNormal="90" workbookViewId="0">
      <selection activeCell="A105" sqref="A105"/>
    </sheetView>
  </sheetViews>
  <sheetFormatPr defaultRowHeight="13.8" x14ac:dyDescent="0.25"/>
  <cols>
    <col min="1" max="1" width="53.453125" style="251" bestFit="1" customWidth="1"/>
    <col min="2" max="2" width="83.36328125" style="263" customWidth="1"/>
  </cols>
  <sheetData>
    <row r="1" spans="1:2" ht="22.2" x14ac:dyDescent="0.25">
      <c r="A1" s="249" t="s">
        <v>186</v>
      </c>
      <c r="B1" s="264" t="s">
        <v>187</v>
      </c>
    </row>
    <row r="2" spans="1:2" ht="27.6" x14ac:dyDescent="0.25">
      <c r="A2" s="250" t="s">
        <v>327</v>
      </c>
      <c r="B2" s="263" t="s">
        <v>328</v>
      </c>
    </row>
    <row r="3" spans="1:2" ht="43.8" customHeight="1" x14ac:dyDescent="0.25">
      <c r="A3" s="250" t="s">
        <v>46</v>
      </c>
      <c r="B3" s="263" t="s">
        <v>216</v>
      </c>
    </row>
    <row r="4" spans="1:2" ht="41.4" x14ac:dyDescent="0.25">
      <c r="A4" s="251" t="s">
        <v>278</v>
      </c>
      <c r="B4" s="263" t="s">
        <v>279</v>
      </c>
    </row>
    <row r="5" spans="1:2" ht="82.8" x14ac:dyDescent="0.25">
      <c r="A5" s="250" t="s">
        <v>388</v>
      </c>
      <c r="B5" s="263" t="s">
        <v>389</v>
      </c>
    </row>
    <row r="6" spans="1:2" ht="110.4" x14ac:dyDescent="0.25">
      <c r="A6" s="251" t="s">
        <v>410</v>
      </c>
      <c r="B6" s="263" t="s">
        <v>413</v>
      </c>
    </row>
    <row r="7" spans="1:2" ht="27.6" x14ac:dyDescent="0.25">
      <c r="A7" s="251" t="s">
        <v>188</v>
      </c>
      <c r="B7" s="263" t="s">
        <v>189</v>
      </c>
    </row>
    <row r="8" spans="1:2" ht="41.4" x14ac:dyDescent="0.25">
      <c r="A8" s="251" t="s">
        <v>228</v>
      </c>
      <c r="B8" s="263" t="s">
        <v>229</v>
      </c>
    </row>
    <row r="9" spans="1:2" ht="27.6" x14ac:dyDescent="0.25">
      <c r="A9" s="251" t="s">
        <v>300</v>
      </c>
      <c r="B9" s="263" t="s">
        <v>301</v>
      </c>
    </row>
    <row r="10" spans="1:2" ht="39.6" customHeight="1" x14ac:dyDescent="0.25">
      <c r="A10" s="250" t="s">
        <v>71</v>
      </c>
      <c r="B10" s="263" t="s">
        <v>354</v>
      </c>
    </row>
    <row r="11" spans="1:2" ht="27.6" x14ac:dyDescent="0.25">
      <c r="A11" s="253" t="s">
        <v>324</v>
      </c>
      <c r="B11" s="263" t="s">
        <v>325</v>
      </c>
    </row>
    <row r="12" spans="1:2" ht="41.4" x14ac:dyDescent="0.25">
      <c r="A12" s="251" t="s">
        <v>224</v>
      </c>
      <c r="B12" s="263" t="s">
        <v>225</v>
      </c>
    </row>
    <row r="13" spans="1:2" ht="82.8" x14ac:dyDescent="0.25">
      <c r="A13" s="253" t="s">
        <v>202</v>
      </c>
      <c r="B13" s="263" t="s">
        <v>203</v>
      </c>
    </row>
    <row r="14" spans="1:2" ht="124.2" x14ac:dyDescent="0.25">
      <c r="A14" s="251" t="s">
        <v>358</v>
      </c>
      <c r="B14" s="263" t="s">
        <v>359</v>
      </c>
    </row>
    <row r="15" spans="1:2" ht="69" x14ac:dyDescent="0.25">
      <c r="A15" s="251" t="s">
        <v>256</v>
      </c>
      <c r="B15" s="263" t="s">
        <v>430</v>
      </c>
    </row>
    <row r="16" spans="1:2" ht="151.80000000000001" x14ac:dyDescent="0.25">
      <c r="A16" s="252" t="s">
        <v>340</v>
      </c>
      <c r="B16" s="263" t="s">
        <v>341</v>
      </c>
    </row>
    <row r="17" spans="1:2" ht="345" x14ac:dyDescent="0.25">
      <c r="A17" s="252" t="s">
        <v>192</v>
      </c>
      <c r="B17" s="263" t="s">
        <v>193</v>
      </c>
    </row>
    <row r="18" spans="1:2" ht="41.4" x14ac:dyDescent="0.25">
      <c r="A18" s="252" t="s">
        <v>194</v>
      </c>
      <c r="B18" s="263" t="s">
        <v>195</v>
      </c>
    </row>
    <row r="19" spans="1:2" ht="41.4" x14ac:dyDescent="0.25">
      <c r="A19" s="251" t="s">
        <v>234</v>
      </c>
      <c r="B19" s="265" t="s">
        <v>235</v>
      </c>
    </row>
    <row r="20" spans="1:2" ht="41.4" x14ac:dyDescent="0.25">
      <c r="A20" s="252" t="s">
        <v>126</v>
      </c>
      <c r="B20" s="263" t="s">
        <v>337</v>
      </c>
    </row>
    <row r="21" spans="1:2" ht="96.6" x14ac:dyDescent="0.25">
      <c r="A21" s="251" t="s">
        <v>190</v>
      </c>
      <c r="B21" s="265" t="s">
        <v>191</v>
      </c>
    </row>
    <row r="22" spans="1:2" x14ac:dyDescent="0.25">
      <c r="A22" s="251" t="s">
        <v>368</v>
      </c>
      <c r="B22" s="263" t="s">
        <v>369</v>
      </c>
    </row>
    <row r="23" spans="1:2" ht="69" x14ac:dyDescent="0.25">
      <c r="A23" s="253" t="s">
        <v>131</v>
      </c>
      <c r="B23" s="263" t="s">
        <v>242</v>
      </c>
    </row>
    <row r="24" spans="1:2" ht="138" x14ac:dyDescent="0.25">
      <c r="A24" s="251" t="s">
        <v>47</v>
      </c>
      <c r="B24" s="263" t="s">
        <v>391</v>
      </c>
    </row>
    <row r="25" spans="1:2" x14ac:dyDescent="0.25">
      <c r="A25" s="390" t="s">
        <v>296</v>
      </c>
      <c r="B25" s="263" t="s">
        <v>297</v>
      </c>
    </row>
    <row r="26" spans="1:2" ht="82.8" x14ac:dyDescent="0.25">
      <c r="A26" s="251" t="s">
        <v>248</v>
      </c>
      <c r="B26" s="263" t="s">
        <v>249</v>
      </c>
    </row>
    <row r="27" spans="1:2" ht="41.4" x14ac:dyDescent="0.25">
      <c r="A27" s="250" t="s">
        <v>250</v>
      </c>
      <c r="B27" s="263" t="s">
        <v>251</v>
      </c>
    </row>
    <row r="28" spans="1:2" ht="55.2" x14ac:dyDescent="0.25">
      <c r="A28" s="251" t="s">
        <v>318</v>
      </c>
      <c r="B28" s="263" t="s">
        <v>319</v>
      </c>
    </row>
    <row r="29" spans="1:2" ht="69" x14ac:dyDescent="0.25">
      <c r="A29" s="251" t="s">
        <v>56</v>
      </c>
      <c r="B29" s="263" t="s">
        <v>400</v>
      </c>
    </row>
    <row r="30" spans="1:2" ht="27.6" x14ac:dyDescent="0.25">
      <c r="A30" s="251" t="s">
        <v>24</v>
      </c>
      <c r="B30" s="263" t="s">
        <v>282</v>
      </c>
    </row>
    <row r="31" spans="1:2" ht="55.2" x14ac:dyDescent="0.25">
      <c r="A31" s="251" t="s">
        <v>230</v>
      </c>
      <c r="B31" s="266" t="s">
        <v>231</v>
      </c>
    </row>
    <row r="32" spans="1:2" ht="96.6" x14ac:dyDescent="0.25">
      <c r="A32" s="253" t="s">
        <v>135</v>
      </c>
      <c r="B32" s="263" t="s">
        <v>326</v>
      </c>
    </row>
    <row r="33" spans="1:2" ht="41.4" x14ac:dyDescent="0.25">
      <c r="A33" s="250" t="s">
        <v>85</v>
      </c>
      <c r="B33" s="263" t="s">
        <v>221</v>
      </c>
    </row>
    <row r="34" spans="1:2" ht="55.2" x14ac:dyDescent="0.25">
      <c r="A34" s="251" t="s">
        <v>53</v>
      </c>
      <c r="B34" s="263" t="s">
        <v>431</v>
      </c>
    </row>
    <row r="35" spans="1:2" ht="138" x14ac:dyDescent="0.25">
      <c r="A35" s="251" t="s">
        <v>88</v>
      </c>
      <c r="B35" s="263" t="s">
        <v>398</v>
      </c>
    </row>
    <row r="36" spans="1:2" ht="41.4" x14ac:dyDescent="0.25">
      <c r="A36" s="255" t="s">
        <v>303</v>
      </c>
      <c r="B36" s="263" t="s">
        <v>304</v>
      </c>
    </row>
    <row r="37" spans="1:2" ht="55.2" x14ac:dyDescent="0.25">
      <c r="A37" s="251" t="s">
        <v>403</v>
      </c>
      <c r="B37" s="263" t="s">
        <v>404</v>
      </c>
    </row>
    <row r="38" spans="1:2" ht="41.4" x14ac:dyDescent="0.25">
      <c r="A38" s="313" t="s">
        <v>406</v>
      </c>
      <c r="B38" s="263" t="s">
        <v>407</v>
      </c>
    </row>
    <row r="39" spans="1:2" ht="27.6" x14ac:dyDescent="0.25">
      <c r="A39" s="250" t="s">
        <v>380</v>
      </c>
      <c r="B39" s="263" t="s">
        <v>381</v>
      </c>
    </row>
    <row r="40" spans="1:2" ht="41.4" x14ac:dyDescent="0.25">
      <c r="A40" s="250" t="s">
        <v>419</v>
      </c>
      <c r="B40" s="263" t="s">
        <v>420</v>
      </c>
    </row>
    <row r="41" spans="1:2" ht="82.8" x14ac:dyDescent="0.25">
      <c r="A41" s="251" t="s">
        <v>204</v>
      </c>
      <c r="B41" s="263" t="s">
        <v>205</v>
      </c>
    </row>
    <row r="42" spans="1:2" ht="41.4" x14ac:dyDescent="0.25">
      <c r="A42" s="250" t="s">
        <v>86</v>
      </c>
      <c r="B42" s="263" t="s">
        <v>397</v>
      </c>
    </row>
    <row r="43" spans="1:2" ht="41.4" x14ac:dyDescent="0.25">
      <c r="A43" s="251" t="s">
        <v>196</v>
      </c>
      <c r="B43" s="263" t="s">
        <v>197</v>
      </c>
    </row>
    <row r="44" spans="1:2" ht="96.6" x14ac:dyDescent="0.25">
      <c r="A44" s="251" t="s">
        <v>259</v>
      </c>
      <c r="B44" s="263" t="s">
        <v>260</v>
      </c>
    </row>
    <row r="45" spans="1:2" ht="110.4" x14ac:dyDescent="0.25">
      <c r="A45" s="251" t="s">
        <v>374</v>
      </c>
      <c r="B45" s="263" t="s">
        <v>375</v>
      </c>
    </row>
    <row r="46" spans="1:2" ht="55.2" x14ac:dyDescent="0.25">
      <c r="A46" s="251" t="s">
        <v>378</v>
      </c>
      <c r="B46" s="263" t="s">
        <v>379</v>
      </c>
    </row>
    <row r="47" spans="1:2" ht="27.6" x14ac:dyDescent="0.25">
      <c r="A47" s="251" t="s">
        <v>401</v>
      </c>
      <c r="B47" s="263" t="s">
        <v>402</v>
      </c>
    </row>
    <row r="48" spans="1:2" ht="27.6" x14ac:dyDescent="0.25">
      <c r="A48" s="251" t="s">
        <v>401</v>
      </c>
      <c r="B48" s="263" t="s">
        <v>402</v>
      </c>
    </row>
    <row r="49" spans="1:2" ht="82.8" x14ac:dyDescent="0.25">
      <c r="A49" s="255" t="s">
        <v>370</v>
      </c>
      <c r="B49" s="263" t="s">
        <v>371</v>
      </c>
    </row>
    <row r="50" spans="1:2" ht="151.80000000000001" x14ac:dyDescent="0.25">
      <c r="A50" s="251" t="s">
        <v>15</v>
      </c>
      <c r="B50" s="263" t="s">
        <v>432</v>
      </c>
    </row>
    <row r="51" spans="1:2" x14ac:dyDescent="0.25">
      <c r="A51" s="251" t="s">
        <v>376</v>
      </c>
      <c r="B51" s="263" t="s">
        <v>377</v>
      </c>
    </row>
    <row r="52" spans="1:2" ht="55.2" x14ac:dyDescent="0.25">
      <c r="A52" s="256" t="s">
        <v>276</v>
      </c>
      <c r="B52" s="263" t="s">
        <v>277</v>
      </c>
    </row>
    <row r="53" spans="1:2" ht="27.6" x14ac:dyDescent="0.25">
      <c r="A53" s="251" t="s">
        <v>366</v>
      </c>
      <c r="B53" s="263" t="s">
        <v>367</v>
      </c>
    </row>
    <row r="54" spans="1:2" ht="42" customHeight="1" x14ac:dyDescent="0.25">
      <c r="A54" s="255" t="s">
        <v>302</v>
      </c>
      <c r="B54" s="263" t="s">
        <v>418</v>
      </c>
    </row>
    <row r="55" spans="1:2" ht="124.2" x14ac:dyDescent="0.25">
      <c r="A55" s="250" t="s">
        <v>212</v>
      </c>
      <c r="B55" s="263" t="s">
        <v>213</v>
      </c>
    </row>
    <row r="56" spans="1:2" ht="96.6" x14ac:dyDescent="0.25">
      <c r="A56" s="250" t="s">
        <v>84</v>
      </c>
      <c r="B56" s="263" t="s">
        <v>292</v>
      </c>
    </row>
    <row r="57" spans="1:2" x14ac:dyDescent="0.25">
      <c r="A57" s="262" t="s">
        <v>122</v>
      </c>
      <c r="B57" s="263" t="s">
        <v>399</v>
      </c>
    </row>
    <row r="58" spans="1:2" ht="96.6" x14ac:dyDescent="0.25">
      <c r="A58" s="251" t="s">
        <v>232</v>
      </c>
      <c r="B58" s="263" t="s">
        <v>233</v>
      </c>
    </row>
    <row r="59" spans="1:2" ht="193.2" x14ac:dyDescent="0.25">
      <c r="A59" s="259" t="s">
        <v>136</v>
      </c>
      <c r="B59" s="263" t="s">
        <v>320</v>
      </c>
    </row>
    <row r="60" spans="1:2" x14ac:dyDescent="0.25">
      <c r="A60" s="253" t="s">
        <v>128</v>
      </c>
      <c r="B60" s="263" t="s">
        <v>271</v>
      </c>
    </row>
    <row r="61" spans="1:2" ht="55.2" x14ac:dyDescent="0.25">
      <c r="A61" s="252" t="s">
        <v>348</v>
      </c>
      <c r="B61" s="263" t="s">
        <v>349</v>
      </c>
    </row>
    <row r="62" spans="1:2" ht="27.6" x14ac:dyDescent="0.25">
      <c r="A62" s="250" t="s">
        <v>329</v>
      </c>
      <c r="B62" s="263" t="s">
        <v>330</v>
      </c>
    </row>
    <row r="63" spans="1:2" ht="55.2" x14ac:dyDescent="0.25">
      <c r="A63" s="250" t="s">
        <v>422</v>
      </c>
      <c r="B63" s="263" t="s">
        <v>423</v>
      </c>
    </row>
    <row r="64" spans="1:2" x14ac:dyDescent="0.25">
      <c r="A64" s="255" t="s">
        <v>80</v>
      </c>
      <c r="B64" s="263" t="s">
        <v>247</v>
      </c>
    </row>
    <row r="65" spans="1:2" ht="55.2" x14ac:dyDescent="0.25">
      <c r="A65" s="251" t="s">
        <v>27</v>
      </c>
      <c r="B65" s="263" t="s">
        <v>263</v>
      </c>
    </row>
    <row r="66" spans="1:2" ht="27.6" x14ac:dyDescent="0.25">
      <c r="A66" s="251" t="s">
        <v>91</v>
      </c>
      <c r="B66" s="263" t="s">
        <v>291</v>
      </c>
    </row>
    <row r="67" spans="1:2" ht="27.6" x14ac:dyDescent="0.25">
      <c r="A67" s="251" t="s">
        <v>331</v>
      </c>
      <c r="B67" s="263" t="s">
        <v>332</v>
      </c>
    </row>
    <row r="68" spans="1:2" ht="59.4" customHeight="1" x14ac:dyDescent="0.25">
      <c r="A68" s="250" t="s">
        <v>257</v>
      </c>
      <c r="B68" s="263" t="s">
        <v>258</v>
      </c>
    </row>
    <row r="69" spans="1:2" ht="55.2" x14ac:dyDescent="0.25">
      <c r="A69" s="250" t="s">
        <v>26</v>
      </c>
      <c r="B69" s="263" t="s">
        <v>217</v>
      </c>
    </row>
    <row r="70" spans="1:2" x14ac:dyDescent="0.25">
      <c r="A70" s="253" t="s">
        <v>129</v>
      </c>
      <c r="B70" s="102" t="s">
        <v>309</v>
      </c>
    </row>
    <row r="71" spans="1:2" ht="41.4" x14ac:dyDescent="0.25">
      <c r="A71" s="251" t="s">
        <v>307</v>
      </c>
      <c r="B71" s="263" t="s">
        <v>308</v>
      </c>
    </row>
    <row r="72" spans="1:2" ht="41.4" x14ac:dyDescent="0.25">
      <c r="A72" s="251" t="s">
        <v>219</v>
      </c>
      <c r="B72" s="263" t="s">
        <v>220</v>
      </c>
    </row>
    <row r="73" spans="1:2" ht="124.2" x14ac:dyDescent="0.25">
      <c r="A73" s="260" t="s">
        <v>356</v>
      </c>
      <c r="B73" s="265" t="s">
        <v>357</v>
      </c>
    </row>
    <row r="74" spans="1:2" ht="69" x14ac:dyDescent="0.25">
      <c r="A74" s="251" t="s">
        <v>254</v>
      </c>
      <c r="B74" s="263" t="s">
        <v>255</v>
      </c>
    </row>
    <row r="75" spans="1:2" x14ac:dyDescent="0.25">
      <c r="A75" s="251" t="s">
        <v>236</v>
      </c>
      <c r="B75" s="263" t="s">
        <v>237</v>
      </c>
    </row>
    <row r="76" spans="1:2" ht="69" x14ac:dyDescent="0.25">
      <c r="A76" s="250" t="s">
        <v>252</v>
      </c>
      <c r="B76" s="263" t="s">
        <v>253</v>
      </c>
    </row>
    <row r="77" spans="1:2" ht="96.6" x14ac:dyDescent="0.25">
      <c r="A77" s="251" t="s">
        <v>238</v>
      </c>
      <c r="B77" s="263" t="s">
        <v>239</v>
      </c>
    </row>
    <row r="78" spans="1:2" ht="110.4" x14ac:dyDescent="0.25">
      <c r="A78" s="251" t="s">
        <v>210</v>
      </c>
      <c r="B78" s="263" t="s">
        <v>211</v>
      </c>
    </row>
    <row r="79" spans="1:2" ht="27.6" x14ac:dyDescent="0.25">
      <c r="A79" s="254" t="s">
        <v>316</v>
      </c>
      <c r="B79" s="263" t="s">
        <v>317</v>
      </c>
    </row>
    <row r="80" spans="1:2" ht="41.4" x14ac:dyDescent="0.25">
      <c r="A80" s="251" t="s">
        <v>200</v>
      </c>
      <c r="B80" s="263" t="s">
        <v>201</v>
      </c>
    </row>
    <row r="81" spans="1:2" ht="165.6" x14ac:dyDescent="0.25">
      <c r="A81" s="251" t="s">
        <v>206</v>
      </c>
      <c r="B81" s="265" t="s">
        <v>207</v>
      </c>
    </row>
    <row r="82" spans="1:2" ht="96.6" x14ac:dyDescent="0.25">
      <c r="A82" s="251" t="s">
        <v>305</v>
      </c>
      <c r="B82" s="263" t="s">
        <v>306</v>
      </c>
    </row>
    <row r="83" spans="1:2" ht="27.6" x14ac:dyDescent="0.25">
      <c r="A83" s="250" t="s">
        <v>333</v>
      </c>
      <c r="B83" s="263" t="s">
        <v>334</v>
      </c>
    </row>
    <row r="84" spans="1:2" x14ac:dyDescent="0.25">
      <c r="A84" s="250" t="s">
        <v>335</v>
      </c>
      <c r="B84" s="263" t="s">
        <v>336</v>
      </c>
    </row>
    <row r="85" spans="1:2" ht="165.6" x14ac:dyDescent="0.25">
      <c r="A85" s="255" t="s">
        <v>58</v>
      </c>
      <c r="B85" s="263" t="s">
        <v>293</v>
      </c>
    </row>
    <row r="86" spans="1:2" ht="41.4" x14ac:dyDescent="0.25">
      <c r="A86" s="254" t="s">
        <v>51</v>
      </c>
      <c r="B86" s="263" t="s">
        <v>245</v>
      </c>
    </row>
    <row r="87" spans="1:2" ht="55.2" x14ac:dyDescent="0.25">
      <c r="A87" s="250" t="s">
        <v>243</v>
      </c>
      <c r="B87" s="263" t="s">
        <v>244</v>
      </c>
    </row>
    <row r="88" spans="1:2" x14ac:dyDescent="0.25">
      <c r="A88" s="251" t="s">
        <v>57</v>
      </c>
      <c r="B88" s="263" t="s">
        <v>246</v>
      </c>
    </row>
    <row r="89" spans="1:2" ht="27.6" x14ac:dyDescent="0.25">
      <c r="A89" s="253" t="s">
        <v>352</v>
      </c>
      <c r="B89" s="263" t="s">
        <v>353</v>
      </c>
    </row>
    <row r="90" spans="1:2" ht="41.4" x14ac:dyDescent="0.25">
      <c r="A90" s="251" t="s">
        <v>395</v>
      </c>
      <c r="B90" s="263" t="s">
        <v>396</v>
      </c>
    </row>
    <row r="91" spans="1:2" ht="69" x14ac:dyDescent="0.25">
      <c r="A91" s="254" t="s">
        <v>394</v>
      </c>
      <c r="B91" s="263" t="s">
        <v>411</v>
      </c>
    </row>
    <row r="92" spans="1:2" ht="96.6" x14ac:dyDescent="0.25">
      <c r="A92" s="254" t="s">
        <v>392</v>
      </c>
      <c r="B92" s="263" t="s">
        <v>393</v>
      </c>
    </row>
    <row r="93" spans="1:2" ht="69" x14ac:dyDescent="0.25">
      <c r="A93" s="258" t="s">
        <v>298</v>
      </c>
      <c r="B93" s="263" t="s">
        <v>299</v>
      </c>
    </row>
    <row r="94" spans="1:2" ht="234.6" x14ac:dyDescent="0.25">
      <c r="A94" s="257" t="s">
        <v>294</v>
      </c>
      <c r="B94" s="263" t="s">
        <v>295</v>
      </c>
    </row>
    <row r="95" spans="1:2" ht="41.4" x14ac:dyDescent="0.25">
      <c r="A95" s="251" t="s">
        <v>289</v>
      </c>
      <c r="B95" s="263" t="s">
        <v>290</v>
      </c>
    </row>
    <row r="96" spans="1:2" ht="96.6" x14ac:dyDescent="0.25">
      <c r="A96" s="251" t="s">
        <v>350</v>
      </c>
      <c r="B96" s="263" t="s">
        <v>351</v>
      </c>
    </row>
    <row r="97" spans="1:2" ht="41.4" x14ac:dyDescent="0.25">
      <c r="A97" s="251" t="s">
        <v>261</v>
      </c>
      <c r="B97" s="263" t="s">
        <v>262</v>
      </c>
    </row>
    <row r="98" spans="1:2" ht="55.2" x14ac:dyDescent="0.25">
      <c r="A98" s="251" t="s">
        <v>222</v>
      </c>
      <c r="B98" s="263" t="s">
        <v>223</v>
      </c>
    </row>
    <row r="99" spans="1:2" ht="82.8" x14ac:dyDescent="0.25">
      <c r="A99" s="251" t="s">
        <v>20</v>
      </c>
      <c r="B99" s="263" t="s">
        <v>218</v>
      </c>
    </row>
    <row r="100" spans="1:2" ht="69" x14ac:dyDescent="0.25">
      <c r="A100" s="251" t="s">
        <v>214</v>
      </c>
      <c r="B100" s="263" t="s">
        <v>215</v>
      </c>
    </row>
    <row r="101" spans="1:2" ht="41.4" x14ac:dyDescent="0.25">
      <c r="A101" s="255" t="s">
        <v>274</v>
      </c>
      <c r="B101" s="263" t="s">
        <v>275</v>
      </c>
    </row>
    <row r="102" spans="1:2" ht="27.6" x14ac:dyDescent="0.25">
      <c r="A102" s="250" t="s">
        <v>312</v>
      </c>
      <c r="B102" s="263" t="s">
        <v>313</v>
      </c>
    </row>
    <row r="103" spans="1:2" ht="41.4" x14ac:dyDescent="0.25">
      <c r="A103" s="251" t="s">
        <v>314</v>
      </c>
      <c r="B103" s="263" t="s">
        <v>315</v>
      </c>
    </row>
    <row r="104" spans="1:2" ht="55.2" x14ac:dyDescent="0.25">
      <c r="A104" s="256" t="s">
        <v>338</v>
      </c>
      <c r="B104" s="263" t="s">
        <v>339</v>
      </c>
    </row>
    <row r="105" spans="1:2" ht="72.599999999999994" x14ac:dyDescent="0.25">
      <c r="A105" s="252" t="s">
        <v>355</v>
      </c>
      <c r="B105" s="266" t="s">
        <v>428</v>
      </c>
    </row>
    <row r="106" spans="1:2" ht="27.6" x14ac:dyDescent="0.25">
      <c r="A106" s="251" t="s">
        <v>342</v>
      </c>
      <c r="B106" s="263" t="s">
        <v>343</v>
      </c>
    </row>
    <row r="107" spans="1:2" ht="85.2" customHeight="1" x14ac:dyDescent="0.25">
      <c r="A107" s="251" t="s">
        <v>240</v>
      </c>
      <c r="B107" s="263" t="s">
        <v>241</v>
      </c>
    </row>
    <row r="108" spans="1:2" ht="27.6" x14ac:dyDescent="0.25">
      <c r="A108" s="250" t="s">
        <v>346</v>
      </c>
      <c r="B108" s="263" t="s">
        <v>347</v>
      </c>
    </row>
    <row r="109" spans="1:2" ht="110.4" x14ac:dyDescent="0.25">
      <c r="A109" s="251" t="s">
        <v>344</v>
      </c>
      <c r="B109" s="263" t="s">
        <v>345</v>
      </c>
    </row>
    <row r="110" spans="1:2" ht="69" x14ac:dyDescent="0.25">
      <c r="A110" s="251" t="s">
        <v>272</v>
      </c>
      <c r="B110" s="263" t="s">
        <v>273</v>
      </c>
    </row>
    <row r="111" spans="1:2" ht="110.4" x14ac:dyDescent="0.25">
      <c r="A111" s="251" t="s">
        <v>226</v>
      </c>
      <c r="B111" s="263" t="s">
        <v>227</v>
      </c>
    </row>
    <row r="112" spans="1:2" ht="69" x14ac:dyDescent="0.25">
      <c r="A112" s="256" t="s">
        <v>372</v>
      </c>
      <c r="B112" s="263" t="s">
        <v>373</v>
      </c>
    </row>
    <row r="113" spans="1:2" ht="124.2" x14ac:dyDescent="0.25">
      <c r="A113" s="251" t="s">
        <v>321</v>
      </c>
      <c r="B113" s="263" t="s">
        <v>322</v>
      </c>
    </row>
    <row r="114" spans="1:2" ht="124.2" x14ac:dyDescent="0.25">
      <c r="A114" s="251" t="s">
        <v>323</v>
      </c>
      <c r="B114" s="263" t="s">
        <v>433</v>
      </c>
    </row>
    <row r="115" spans="1:2" ht="41.4" x14ac:dyDescent="0.25">
      <c r="A115" s="261" t="s">
        <v>360</v>
      </c>
      <c r="B115" s="263" t="s">
        <v>361</v>
      </c>
    </row>
    <row r="116" spans="1:2" ht="41.4" x14ac:dyDescent="0.25">
      <c r="A116" s="251" t="s">
        <v>362</v>
      </c>
      <c r="B116" s="263" t="s">
        <v>363</v>
      </c>
    </row>
    <row r="117" spans="1:2" ht="110.4" x14ac:dyDescent="0.25">
      <c r="A117" s="257" t="s">
        <v>405</v>
      </c>
      <c r="B117" s="268" t="s">
        <v>421</v>
      </c>
    </row>
    <row r="118" spans="1:2" ht="41.4" x14ac:dyDescent="0.25">
      <c r="A118" s="251" t="s">
        <v>55</v>
      </c>
      <c r="B118" s="263" t="s">
        <v>270</v>
      </c>
    </row>
    <row r="119" spans="1:2" ht="82.8" x14ac:dyDescent="0.25">
      <c r="A119" s="251" t="s">
        <v>384</v>
      </c>
      <c r="B119" s="263" t="s">
        <v>385</v>
      </c>
    </row>
    <row r="120" spans="1:2" ht="124.2" x14ac:dyDescent="0.25">
      <c r="A120" s="252" t="s">
        <v>386</v>
      </c>
      <c r="B120" s="263" t="s">
        <v>387</v>
      </c>
    </row>
    <row r="121" spans="1:2" ht="128.55000000000001" customHeight="1" x14ac:dyDescent="0.25">
      <c r="A121" s="254" t="s">
        <v>74</v>
      </c>
      <c r="B121" s="263" t="s">
        <v>390</v>
      </c>
    </row>
    <row r="122" spans="1:2" ht="69" x14ac:dyDescent="0.25">
      <c r="A122" s="255" t="s">
        <v>382</v>
      </c>
      <c r="B122" s="263" t="s">
        <v>383</v>
      </c>
    </row>
    <row r="123" spans="1:2" ht="55.2" x14ac:dyDescent="0.25">
      <c r="A123" s="251" t="s">
        <v>364</v>
      </c>
      <c r="B123" s="263" t="s">
        <v>365</v>
      </c>
    </row>
    <row r="124" spans="1:2" ht="55.2" x14ac:dyDescent="0.25">
      <c r="A124" s="250" t="s">
        <v>198</v>
      </c>
      <c r="B124" s="263" t="s">
        <v>199</v>
      </c>
    </row>
    <row r="125" spans="1:2" ht="110.4" x14ac:dyDescent="0.25">
      <c r="A125" s="250" t="s">
        <v>310</v>
      </c>
      <c r="B125" s="263" t="s">
        <v>311</v>
      </c>
    </row>
    <row r="126" spans="1:2" x14ac:dyDescent="0.25">
      <c r="A126" s="254" t="s">
        <v>264</v>
      </c>
      <c r="B126" s="263" t="s">
        <v>265</v>
      </c>
    </row>
    <row r="127" spans="1:2" x14ac:dyDescent="0.25">
      <c r="A127" s="254" t="s">
        <v>268</v>
      </c>
      <c r="B127" s="263" t="s">
        <v>269</v>
      </c>
    </row>
    <row r="128" spans="1:2" ht="41.4" x14ac:dyDescent="0.25">
      <c r="A128" s="251" t="s">
        <v>266</v>
      </c>
      <c r="B128" s="263" t="s">
        <v>267</v>
      </c>
    </row>
    <row r="129" spans="1:2" ht="41.4" x14ac:dyDescent="0.25">
      <c r="A129" s="251" t="s">
        <v>208</v>
      </c>
      <c r="B129" s="265" t="s">
        <v>209</v>
      </c>
    </row>
    <row r="130" spans="1:2" ht="55.2" x14ac:dyDescent="0.25">
      <c r="A130" s="251" t="s">
        <v>23</v>
      </c>
      <c r="B130" s="263" t="s">
        <v>285</v>
      </c>
    </row>
    <row r="131" spans="1:2" ht="55.2" x14ac:dyDescent="0.25">
      <c r="A131" s="267" t="s">
        <v>286</v>
      </c>
      <c r="B131" s="268" t="s">
        <v>287</v>
      </c>
    </row>
    <row r="132" spans="1:2" ht="41.4" x14ac:dyDescent="0.25">
      <c r="A132" s="250" t="s">
        <v>286</v>
      </c>
      <c r="B132" s="263" t="s">
        <v>288</v>
      </c>
    </row>
    <row r="133" spans="1:2" ht="55.2" x14ac:dyDescent="0.25">
      <c r="A133" s="255" t="s">
        <v>283</v>
      </c>
      <c r="B133" s="263" t="s">
        <v>284</v>
      </c>
    </row>
    <row r="134" spans="1:2" ht="55.2" x14ac:dyDescent="0.25">
      <c r="A134" s="251" t="s">
        <v>280</v>
      </c>
      <c r="B134" s="263" t="s">
        <v>281</v>
      </c>
    </row>
    <row r="1048573" ht="126" customHeight="1" x14ac:dyDescent="0.25"/>
    <row r="1048576" ht="334.05" customHeight="1" x14ac:dyDescent="0.25"/>
  </sheetData>
  <sortState xmlns:xlrd2="http://schemas.microsoft.com/office/spreadsheetml/2017/richdata2" ref="A2:B121">
    <sortCondition ref="A1:A121"/>
  </sortState>
  <phoneticPr fontId="32" type="noConversion"/>
  <pageMargins left="0.70866141732283472" right="0.70866141732283472" top="0.74803149606299213" bottom="0.74803149606299213" header="0.31496062992125984" footer="0.31496062992125984"/>
  <pageSetup paperSize="9" scale="77" orientation="landscape" r:id="rId1"/>
  <headerFooter>
    <oddFooter>&amp;C&amp;P</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BBB39-F558-4C60-844B-113688352CA2}">
  <dimension ref="A1:J224"/>
  <sheetViews>
    <sheetView showGridLines="0" zoomScale="80" zoomScaleNormal="80" workbookViewId="0"/>
  </sheetViews>
  <sheetFormatPr defaultColWidth="8.7265625" defaultRowHeight="13.8" x14ac:dyDescent="0.25"/>
  <cols>
    <col min="1" max="1" width="55.6328125" style="54" customWidth="1"/>
    <col min="2" max="2" width="28.6328125" style="40" customWidth="1"/>
    <col min="3" max="3" width="9.453125" style="40" customWidth="1"/>
    <col min="4" max="4" width="28.6328125" style="81" customWidth="1"/>
    <col min="5" max="5" width="9.453125" style="39" customWidth="1"/>
    <col min="6" max="6" width="32.36328125" style="1" customWidth="1"/>
    <col min="7" max="7" width="8.7265625" style="5"/>
    <col min="8" max="8" width="32.36328125" style="5" customWidth="1"/>
    <col min="9" max="9" width="8.7265625" style="5"/>
    <col min="10" max="10" width="47.6328125" style="274" customWidth="1"/>
    <col min="11" max="16384" width="8.7265625" style="5"/>
  </cols>
  <sheetData>
    <row r="1" spans="1:10" s="4" customFormat="1" ht="98.4" customHeight="1" thickBot="1" x14ac:dyDescent="0.3">
      <c r="A1" s="154" t="s">
        <v>0</v>
      </c>
      <c r="B1" s="24"/>
      <c r="C1" s="25"/>
      <c r="D1" s="26"/>
      <c r="E1" s="27"/>
      <c r="F1" s="3"/>
      <c r="J1" s="272"/>
    </row>
    <row r="2" spans="1:10" s="190" customFormat="1" ht="65.400000000000006" customHeight="1" thickBot="1" x14ac:dyDescent="0.35">
      <c r="A2" s="200" t="s">
        <v>1</v>
      </c>
      <c r="B2" s="327" t="s">
        <v>2</v>
      </c>
      <c r="C2" s="328"/>
      <c r="D2" s="329" t="s">
        <v>3</v>
      </c>
      <c r="E2" s="330"/>
      <c r="F2" s="331" t="s">
        <v>4</v>
      </c>
      <c r="G2" s="330"/>
      <c r="H2" s="331" t="s">
        <v>4</v>
      </c>
      <c r="I2" s="330"/>
      <c r="J2" s="273"/>
    </row>
    <row r="3" spans="1:10" s="199" customFormat="1" ht="53.4" customHeight="1" thickBot="1" x14ac:dyDescent="0.3">
      <c r="A3" s="326"/>
      <c r="B3" s="332"/>
      <c r="C3" s="333"/>
      <c r="D3" s="332"/>
      <c r="E3" s="334"/>
      <c r="F3" s="332"/>
      <c r="G3" s="334"/>
      <c r="H3" s="332"/>
      <c r="I3" s="335"/>
      <c r="J3" s="273"/>
    </row>
    <row r="4" spans="1:10" s="190" customFormat="1" ht="31.2" customHeight="1" x14ac:dyDescent="0.25">
      <c r="A4" s="201" t="s">
        <v>5</v>
      </c>
      <c r="B4" s="221" t="s">
        <v>6</v>
      </c>
      <c r="C4" s="222"/>
      <c r="D4" s="223" t="s">
        <v>6</v>
      </c>
      <c r="E4" s="224"/>
      <c r="F4" s="225" t="s">
        <v>6</v>
      </c>
      <c r="G4" s="224"/>
      <c r="H4" s="225" t="s">
        <v>6</v>
      </c>
      <c r="I4" s="224"/>
      <c r="J4" s="273"/>
    </row>
    <row r="5" spans="1:10" s="190" customFormat="1" ht="33" customHeight="1" x14ac:dyDescent="0.25">
      <c r="A5" s="28"/>
      <c r="B5" s="207" t="s">
        <v>7</v>
      </c>
      <c r="C5" s="208"/>
      <c r="D5" s="213" t="s">
        <v>7</v>
      </c>
      <c r="E5" s="214"/>
      <c r="F5" s="219" t="s">
        <v>8</v>
      </c>
      <c r="G5" s="214"/>
      <c r="H5" s="219" t="s">
        <v>8</v>
      </c>
      <c r="I5" s="214"/>
      <c r="J5" s="273"/>
    </row>
    <row r="6" spans="1:10" s="190" customFormat="1" ht="32.549999999999997" customHeight="1" x14ac:dyDescent="0.25">
      <c r="A6" s="201" t="s">
        <v>9</v>
      </c>
      <c r="B6" s="21"/>
      <c r="C6" s="209"/>
      <c r="D6" s="191"/>
      <c r="E6" s="215"/>
      <c r="F6" s="8"/>
      <c r="G6" s="215"/>
      <c r="H6" s="8"/>
      <c r="I6" s="215"/>
      <c r="J6" s="273"/>
    </row>
    <row r="7" spans="1:10" s="190" customFormat="1" ht="31.95" customHeight="1" thickBot="1" x14ac:dyDescent="0.3">
      <c r="A7" s="29"/>
      <c r="B7" s="212" t="s">
        <v>10</v>
      </c>
      <c r="C7" s="210"/>
      <c r="D7" s="218" t="s">
        <v>10</v>
      </c>
      <c r="E7" s="216"/>
      <c r="F7" s="220" t="s">
        <v>10</v>
      </c>
      <c r="G7" s="216"/>
      <c r="H7" s="220" t="s">
        <v>10</v>
      </c>
      <c r="I7" s="216"/>
      <c r="J7" s="273"/>
    </row>
    <row r="8" spans="1:10" s="190" customFormat="1" ht="32.549999999999997" customHeight="1" thickBot="1" x14ac:dyDescent="0.3">
      <c r="A8" s="201" t="s">
        <v>11</v>
      </c>
      <c r="B8" s="22"/>
      <c r="C8" s="211"/>
      <c r="D8" s="19"/>
      <c r="E8" s="217"/>
      <c r="F8" s="192"/>
      <c r="G8" s="217"/>
      <c r="H8" s="192"/>
      <c r="I8" s="217"/>
      <c r="J8" s="273"/>
    </row>
    <row r="9" spans="1:10" s="190" customFormat="1" ht="31.5" customHeight="1" x14ac:dyDescent="0.25">
      <c r="A9" s="30"/>
      <c r="B9" s="167" t="s">
        <v>12</v>
      </c>
      <c r="C9" s="31"/>
      <c r="D9" s="168" t="s">
        <v>12</v>
      </c>
      <c r="E9" s="32"/>
      <c r="F9" s="193" t="s">
        <v>12</v>
      </c>
      <c r="G9" s="32"/>
      <c r="H9" s="193" t="s">
        <v>12</v>
      </c>
      <c r="I9" s="32"/>
      <c r="J9" s="273"/>
    </row>
    <row r="10" spans="1:10" s="190" customFormat="1" ht="33" customHeight="1" thickBot="1" x14ac:dyDescent="0.3">
      <c r="A10" s="202" t="s">
        <v>13</v>
      </c>
      <c r="B10" s="33" t="s">
        <v>7</v>
      </c>
      <c r="C10" s="194"/>
      <c r="D10" s="34" t="s">
        <v>7</v>
      </c>
      <c r="E10" s="195"/>
      <c r="F10" s="34" t="s">
        <v>7</v>
      </c>
      <c r="G10" s="195"/>
      <c r="H10" s="34" t="s">
        <v>7</v>
      </c>
      <c r="I10" s="195"/>
      <c r="J10" s="273"/>
    </row>
    <row r="11" spans="1:10" s="190" customFormat="1" ht="32.549999999999997" customHeight="1" thickBot="1" x14ac:dyDescent="0.3">
      <c r="A11" s="35"/>
      <c r="B11" s="23"/>
      <c r="C11" s="36"/>
      <c r="D11" s="20"/>
      <c r="E11" s="37"/>
      <c r="F11" s="196"/>
      <c r="G11" s="37"/>
      <c r="H11" s="196"/>
      <c r="I11" s="37"/>
      <c r="J11" s="273"/>
    </row>
    <row r="12" spans="1:10" s="6" customFormat="1" ht="85.8" customHeight="1" x14ac:dyDescent="0.25">
      <c r="A12" s="161" t="s">
        <v>14</v>
      </c>
      <c r="B12"/>
      <c r="C12" s="38"/>
      <c r="D12" s="38"/>
      <c r="E12" s="39"/>
      <c r="F12" s="2"/>
      <c r="J12" s="271"/>
    </row>
    <row r="13" spans="1:10" s="6" customFormat="1" ht="80.400000000000006" customHeight="1" thickBot="1" x14ac:dyDescent="0.35">
      <c r="A13" s="170" t="s">
        <v>15</v>
      </c>
      <c r="B13" s="198" t="str">
        <f>IF(B3="","",(B3))</f>
        <v/>
      </c>
      <c r="C13" s="169" t="s">
        <v>16</v>
      </c>
      <c r="D13" s="198" t="str">
        <f>IF(D3="","",(D3))</f>
        <v/>
      </c>
      <c r="E13" s="169" t="s">
        <v>16</v>
      </c>
      <c r="F13" s="198" t="str">
        <f>IF(F3="","",(F3))</f>
        <v/>
      </c>
      <c r="G13" s="169" t="s">
        <v>16</v>
      </c>
      <c r="H13" s="198" t="str">
        <f>IF(H3="","",(H3))</f>
        <v/>
      </c>
      <c r="I13" s="169" t="s">
        <v>16</v>
      </c>
      <c r="J13" s="271"/>
    </row>
    <row r="14" spans="1:10" s="9" customFormat="1" ht="33" customHeight="1" thickTop="1" x14ac:dyDescent="0.25">
      <c r="A14" s="115" t="s">
        <v>17</v>
      </c>
      <c r="B14" s="51"/>
      <c r="C14" s="42" t="str">
        <f>IF(B14="","",IF(B14=0,"",(B14/B$6/$A$11)))</f>
        <v/>
      </c>
      <c r="D14" s="51"/>
      <c r="E14" s="42" t="str">
        <f>IF(D14="","",IF(D14=0,"",(D14/D$6/$A$11)))</f>
        <v/>
      </c>
      <c r="F14" s="51"/>
      <c r="G14" s="42" t="str">
        <f>IF(F14="","",IF(F14=0,"",(F14/F$6/$A$11)))</f>
        <v/>
      </c>
      <c r="H14" s="51"/>
      <c r="I14" s="42" t="str">
        <f>IF(H14="","",IF(H14=0,"",(H14/H$6/$A$11)))</f>
        <v/>
      </c>
      <c r="J14" s="274"/>
    </row>
    <row r="15" spans="1:10" s="9" customFormat="1" ht="38.4" customHeight="1" x14ac:dyDescent="0.25">
      <c r="A15" s="115" t="s">
        <v>18</v>
      </c>
      <c r="B15" s="43">
        <f>B18+B19+B64+B82</f>
        <v>0</v>
      </c>
      <c r="C15" s="42" t="str">
        <f>IF(B15="","",IF(B15=0,"",(B15/B$6/$A$11)))</f>
        <v/>
      </c>
      <c r="D15" s="43">
        <f>D18+D19+D64+D82</f>
        <v>0</v>
      </c>
      <c r="E15" s="42" t="str">
        <f>IF(D15="","",IF(D15=0,"",(D15/D$6/$A$11)))</f>
        <v/>
      </c>
      <c r="F15" s="43">
        <f>F18+F19+F64+F82</f>
        <v>0</v>
      </c>
      <c r="G15" s="42" t="str">
        <f>IF(F15="","",IF(F15=0,"",(F15/F$6/$A$11)))</f>
        <v/>
      </c>
      <c r="H15" s="43">
        <f>H18+H19+H64+H82</f>
        <v>0</v>
      </c>
      <c r="I15" s="42" t="str">
        <f>IF(H15="","",IF(H15=0,"",(H15/H$6/$A$11)))</f>
        <v/>
      </c>
      <c r="J15" s="274"/>
    </row>
    <row r="16" spans="1:10" s="9" customFormat="1" ht="25.05" customHeight="1" x14ac:dyDescent="0.25">
      <c r="A16" s="116" t="s">
        <v>19</v>
      </c>
      <c r="B16" s="45" t="e">
        <f>B15/B14</f>
        <v>#DIV/0!</v>
      </c>
      <c r="C16" s="46"/>
      <c r="D16" s="45" t="e">
        <f>D15/D14</f>
        <v>#DIV/0!</v>
      </c>
      <c r="E16" s="46"/>
      <c r="F16" s="45" t="e">
        <f>F15/F14</f>
        <v>#DIV/0!</v>
      </c>
      <c r="G16" s="46"/>
      <c r="H16" s="45" t="e">
        <f>H15/H14</f>
        <v>#DIV/0!</v>
      </c>
      <c r="I16" s="46"/>
      <c r="J16" s="274"/>
    </row>
    <row r="17" spans="1:10" s="9" customFormat="1" ht="45.6" customHeight="1" thickBot="1" x14ac:dyDescent="0.35">
      <c r="A17" s="119" t="s">
        <v>20</v>
      </c>
      <c r="B17" s="47"/>
      <c r="C17" s="47"/>
      <c r="D17" s="47"/>
      <c r="E17" s="47"/>
      <c r="F17" s="47"/>
      <c r="G17" s="47"/>
      <c r="H17" s="47"/>
      <c r="I17" s="47"/>
      <c r="J17" s="275"/>
    </row>
    <row r="18" spans="1:10" s="9" customFormat="1" ht="25.05" customHeight="1" thickTop="1" x14ac:dyDescent="0.25">
      <c r="A18" s="235" t="s">
        <v>21</v>
      </c>
      <c r="B18" s="48"/>
      <c r="C18" s="42" t="str">
        <f>IF(B18="","",IF(B18=0,"",(B18/B$6/$A$11)))</f>
        <v/>
      </c>
      <c r="D18" s="48"/>
      <c r="E18" s="42" t="str">
        <f>IF(D18="","",IF(D18=0,"",(D18/D$6/$A$11)))</f>
        <v/>
      </c>
      <c r="F18" s="48"/>
      <c r="G18" s="42" t="str">
        <f>IF(F18="","",IF(F18=0,"",(F18/F$6/$A$11)))</f>
        <v/>
      </c>
      <c r="H18" s="48"/>
      <c r="I18" s="42" t="str">
        <f>IF(H18="","",IF(H18=0,"",(H18/H$6/$A$11)))</f>
        <v/>
      </c>
      <c r="J18" s="274"/>
    </row>
    <row r="19" spans="1:10" s="9" customFormat="1" ht="25.05" customHeight="1" x14ac:dyDescent="0.25">
      <c r="A19" s="173" t="s">
        <v>22</v>
      </c>
      <c r="B19" s="51"/>
      <c r="C19" s="52" t="str">
        <f>IF(B19="","",IF(B19=0,"",(B19/B$6/$A$11)))</f>
        <v/>
      </c>
      <c r="D19" s="51"/>
      <c r="E19" s="52" t="str">
        <f>IF(D19="","",IF(D19=0,"",(D19/D$6/$A$11)))</f>
        <v/>
      </c>
      <c r="F19" s="51"/>
      <c r="G19" s="52" t="str">
        <f>IF(F19="","",IF(F19=0,"",(F19/F$6/$A$11)))</f>
        <v/>
      </c>
      <c r="H19" s="51"/>
      <c r="I19" s="52" t="str">
        <f>IF(H19="","",IF(H19=0,"",(H19/H$6/$A$11)))</f>
        <v/>
      </c>
      <c r="J19" s="274"/>
    </row>
    <row r="20" spans="1:10" s="9" customFormat="1" ht="25.05" customHeight="1" x14ac:dyDescent="0.25">
      <c r="A20" s="173" t="s">
        <v>23</v>
      </c>
      <c r="B20" s="51"/>
      <c r="C20" s="52" t="str">
        <f>IF(B20="","",IF(B20=0,"",(B20/B$6/$A$11)))</f>
        <v/>
      </c>
      <c r="D20" s="51"/>
      <c r="E20" s="52" t="str">
        <f>IF(D20="","",IF(D20=0,"",(D20/D$6/$A$11)))</f>
        <v/>
      </c>
      <c r="F20" s="51"/>
      <c r="G20" s="52" t="str">
        <f>IF(F20="","",IF(F20=0,"",(F20/F$6/$A$11)))</f>
        <v/>
      </c>
      <c r="H20" s="51"/>
      <c r="I20" s="52" t="str">
        <f>IF(H20="","",IF(H20=0,"",(H20/H$6/$A$11)))</f>
        <v/>
      </c>
      <c r="J20" s="274"/>
    </row>
    <row r="21" spans="1:10" s="9" customFormat="1" ht="25.05" customHeight="1" x14ac:dyDescent="0.25">
      <c r="A21" s="173" t="s">
        <v>24</v>
      </c>
      <c r="B21" s="53"/>
      <c r="C21" s="43" t="str">
        <f>IF(B21="","",IF(B21=0,"",(B21/B$6/$A$11)))</f>
        <v/>
      </c>
      <c r="D21" s="53"/>
      <c r="E21" s="52" t="str">
        <f>IF(D21="","",IF(D21=0,"",(D21/D$6/$A$11)))</f>
        <v/>
      </c>
      <c r="F21" s="53"/>
      <c r="G21" s="52" t="str">
        <f>IF(F21="","",IF(F21=0,"",(F21/F$6/$A$11)))</f>
        <v/>
      </c>
      <c r="H21" s="53"/>
      <c r="I21" s="52" t="str">
        <f>IF(H21="","",IF(H21=0,"",(H21/H$6/$A$11)))</f>
        <v/>
      </c>
      <c r="J21" s="274"/>
    </row>
    <row r="22" spans="1:10" ht="27.6" customHeight="1" x14ac:dyDescent="0.25">
      <c r="A22" s="236" t="s">
        <v>25</v>
      </c>
      <c r="B22" s="55"/>
      <c r="C22" s="56"/>
      <c r="D22" s="55"/>
      <c r="E22" s="57"/>
      <c r="F22" s="55"/>
      <c r="G22" s="57"/>
      <c r="H22" s="55"/>
      <c r="I22" s="57"/>
      <c r="J22" s="276"/>
    </row>
    <row r="23" spans="1:10" s="9" customFormat="1" ht="25.05" customHeight="1" x14ac:dyDescent="0.25">
      <c r="A23" s="173" t="s">
        <v>26</v>
      </c>
      <c r="B23" s="51"/>
      <c r="C23" s="52" t="str">
        <f>IF(B23="","",IF(B23=0,"",(B23/B$6/$A$11)))</f>
        <v/>
      </c>
      <c r="D23" s="51"/>
      <c r="E23" s="52" t="str">
        <f>IF(D23="","",IF(D23=0,"",(D23/D$6/$A$11)))</f>
        <v/>
      </c>
      <c r="F23" s="51"/>
      <c r="G23" s="52" t="str">
        <f>IF(F23="","",IF(F23=0,"",(F23/F$6/$A$11)))</f>
        <v/>
      </c>
      <c r="H23" s="51"/>
      <c r="I23" s="52" t="str">
        <f>IF(H23="","",IF(H23=0,"",(H23/H$6/$A$11)))</f>
        <v/>
      </c>
      <c r="J23" s="275"/>
    </row>
    <row r="24" spans="1:10" s="9" customFormat="1" ht="25.05" customHeight="1" x14ac:dyDescent="0.25">
      <c r="A24" s="128" t="s">
        <v>27</v>
      </c>
      <c r="B24" s="48"/>
      <c r="C24" s="52" t="str">
        <f>IF(B24="","",IF(B24=0,"",(B24/B$6/$A$11)))</f>
        <v/>
      </c>
      <c r="D24" s="48"/>
      <c r="E24" s="52" t="str">
        <f>IF(D24="","",IF(D24=0,"",(D24/D$6/$A$11)))</f>
        <v/>
      </c>
      <c r="F24" s="48"/>
      <c r="G24" s="52" t="str">
        <f>IF(F24="","",IF(F24=0,"",(F24/F$6/$A$11)))</f>
        <v/>
      </c>
      <c r="H24" s="48"/>
      <c r="I24" s="52" t="str">
        <f>IF(H24="","",IF(H24=0,"",(H24/H$6/$A$11)))</f>
        <v/>
      </c>
      <c r="J24" s="276"/>
    </row>
    <row r="25" spans="1:10" s="9" customFormat="1" ht="25.05" customHeight="1" x14ac:dyDescent="0.25">
      <c r="A25" s="59" t="s">
        <v>28</v>
      </c>
      <c r="B25" s="58">
        <f>SUM(B18:B24)</f>
        <v>0</v>
      </c>
      <c r="C25" s="43" t="str">
        <f>IF(B25="","",IF(B25=0,"",(B25/B$6/$A$11)))</f>
        <v/>
      </c>
      <c r="D25" s="58">
        <f>SUM(D18:D24)</f>
        <v>0</v>
      </c>
      <c r="E25" s="43" t="str">
        <f>IF(D25="","",IF(D25=0,"",(D25/D$6/$A$11)))</f>
        <v/>
      </c>
      <c r="F25" s="58">
        <f>SUM(F18:F24)</f>
        <v>0</v>
      </c>
      <c r="G25" s="43" t="str">
        <f>IF(F25="","",IF(F25=0,"",(F25/F$6/$A$11)))</f>
        <v/>
      </c>
      <c r="H25" s="58">
        <f>SUM(H18:H24)</f>
        <v>0</v>
      </c>
      <c r="I25" s="43" t="str">
        <f>IF(H25="","",IF(H25=0,"",(H25/H$6/$A$11)))</f>
        <v/>
      </c>
      <c r="J25" s="274"/>
    </row>
    <row r="26" spans="1:10" s="9" customFormat="1" ht="25.05" customHeight="1" x14ac:dyDescent="0.25">
      <c r="A26" s="241" t="s">
        <v>29</v>
      </c>
      <c r="B26" s="40"/>
      <c r="C26" s="336"/>
      <c r="D26" s="40"/>
      <c r="E26" s="336"/>
      <c r="F26" s="40"/>
      <c r="G26" s="336"/>
      <c r="H26" s="40"/>
      <c r="I26" s="336"/>
      <c r="J26" s="274"/>
    </row>
    <row r="27" spans="1:10" s="9" customFormat="1" ht="25.05" customHeight="1" x14ac:dyDescent="0.25">
      <c r="A27" s="173" t="s">
        <v>30</v>
      </c>
      <c r="B27" s="51"/>
      <c r="C27" s="52" t="str">
        <f t="shared" ref="C27:C46" si="0">IF(B27="","",IF(B27=0,"",(B27/B$6/$A$11)))</f>
        <v/>
      </c>
      <c r="D27" s="51"/>
      <c r="E27" s="52" t="str">
        <f t="shared" ref="E27:E46" si="1">IF(D27="","",IF(D27=0,"",(D27/D$6/$A$11)))</f>
        <v/>
      </c>
      <c r="F27" s="51"/>
      <c r="G27" s="52" t="str">
        <f t="shared" ref="G27:G46" si="2">IF(F27="","",IF(F27=0,"",(F27/F$6/$A$11)))</f>
        <v/>
      </c>
      <c r="H27" s="51"/>
      <c r="I27" s="52" t="str">
        <f t="shared" ref="I27:I46" si="3">IF(H27="","",IF(H27=0,"",(H27/H$6/$A$11)))</f>
        <v/>
      </c>
      <c r="J27" s="274"/>
    </row>
    <row r="28" spans="1:10" s="9" customFormat="1" ht="25.05" customHeight="1" x14ac:dyDescent="0.25">
      <c r="A28" s="173" t="s">
        <v>31</v>
      </c>
      <c r="B28" s="51"/>
      <c r="C28" s="52" t="str">
        <f t="shared" si="0"/>
        <v/>
      </c>
      <c r="D28" s="51"/>
      <c r="E28" s="52" t="str">
        <f t="shared" si="1"/>
        <v/>
      </c>
      <c r="F28" s="51"/>
      <c r="G28" s="52" t="str">
        <f t="shared" si="2"/>
        <v/>
      </c>
      <c r="H28" s="51"/>
      <c r="I28" s="52" t="str">
        <f t="shared" si="3"/>
        <v/>
      </c>
      <c r="J28" s="274"/>
    </row>
    <row r="29" spans="1:10" s="9" customFormat="1" ht="25.05" customHeight="1" x14ac:dyDescent="0.25">
      <c r="A29" s="173" t="s">
        <v>32</v>
      </c>
      <c r="B29" s="51"/>
      <c r="C29" s="52" t="str">
        <f t="shared" si="0"/>
        <v/>
      </c>
      <c r="D29" s="51"/>
      <c r="E29" s="52" t="str">
        <f t="shared" si="1"/>
        <v/>
      </c>
      <c r="F29" s="51"/>
      <c r="G29" s="52" t="str">
        <f t="shared" si="2"/>
        <v/>
      </c>
      <c r="H29" s="51"/>
      <c r="I29" s="52" t="str">
        <f t="shared" si="3"/>
        <v/>
      </c>
      <c r="J29" s="274"/>
    </row>
    <row r="30" spans="1:10" s="9" customFormat="1" ht="25.05" customHeight="1" x14ac:dyDescent="0.25">
      <c r="A30" s="173" t="s">
        <v>33</v>
      </c>
      <c r="B30" s="51"/>
      <c r="C30" s="52" t="str">
        <f t="shared" si="0"/>
        <v/>
      </c>
      <c r="D30" s="51"/>
      <c r="E30" s="52" t="str">
        <f t="shared" si="1"/>
        <v/>
      </c>
      <c r="F30" s="51"/>
      <c r="G30" s="52" t="str">
        <f t="shared" si="2"/>
        <v/>
      </c>
      <c r="H30" s="51"/>
      <c r="I30" s="52" t="str">
        <f t="shared" si="3"/>
        <v/>
      </c>
      <c r="J30" s="274"/>
    </row>
    <row r="31" spans="1:10" s="9" customFormat="1" ht="25.05" customHeight="1" x14ac:dyDescent="0.25">
      <c r="A31" s="173" t="s">
        <v>34</v>
      </c>
      <c r="B31" s="51"/>
      <c r="C31" s="52" t="str">
        <f t="shared" si="0"/>
        <v/>
      </c>
      <c r="D31" s="51"/>
      <c r="E31" s="52" t="str">
        <f t="shared" si="1"/>
        <v/>
      </c>
      <c r="F31" s="51"/>
      <c r="G31" s="52" t="str">
        <f t="shared" si="2"/>
        <v/>
      </c>
      <c r="H31" s="51"/>
      <c r="I31" s="52" t="str">
        <f t="shared" si="3"/>
        <v/>
      </c>
      <c r="J31" s="274"/>
    </row>
    <row r="32" spans="1:10" s="9" customFormat="1" ht="25.05" customHeight="1" x14ac:dyDescent="0.25">
      <c r="A32" s="173" t="s">
        <v>35</v>
      </c>
      <c r="B32" s="51"/>
      <c r="C32" s="52" t="str">
        <f t="shared" si="0"/>
        <v/>
      </c>
      <c r="D32" s="51"/>
      <c r="E32" s="52" t="str">
        <f t="shared" si="1"/>
        <v/>
      </c>
      <c r="F32" s="51"/>
      <c r="G32" s="52" t="str">
        <f t="shared" si="2"/>
        <v/>
      </c>
      <c r="H32" s="51"/>
      <c r="I32" s="52" t="str">
        <f t="shared" si="3"/>
        <v/>
      </c>
      <c r="J32" s="274"/>
    </row>
    <row r="33" spans="1:10" s="9" customFormat="1" ht="25.05" customHeight="1" x14ac:dyDescent="0.25">
      <c r="A33" s="173" t="s">
        <v>36</v>
      </c>
      <c r="B33" s="51"/>
      <c r="C33" s="52" t="str">
        <f t="shared" si="0"/>
        <v/>
      </c>
      <c r="D33" s="51"/>
      <c r="E33" s="52" t="str">
        <f t="shared" si="1"/>
        <v/>
      </c>
      <c r="F33" s="51"/>
      <c r="G33" s="52" t="str">
        <f t="shared" si="2"/>
        <v/>
      </c>
      <c r="H33" s="51"/>
      <c r="I33" s="52" t="str">
        <f t="shared" si="3"/>
        <v/>
      </c>
      <c r="J33" s="274"/>
    </row>
    <row r="34" spans="1:10" s="9" customFormat="1" ht="25.05" customHeight="1" x14ac:dyDescent="0.25">
      <c r="A34" s="173" t="s">
        <v>37</v>
      </c>
      <c r="B34" s="51"/>
      <c r="C34" s="52" t="str">
        <f t="shared" si="0"/>
        <v/>
      </c>
      <c r="D34" s="51"/>
      <c r="E34" s="52" t="str">
        <f t="shared" si="1"/>
        <v/>
      </c>
      <c r="F34" s="51"/>
      <c r="G34" s="52" t="str">
        <f t="shared" si="2"/>
        <v/>
      </c>
      <c r="H34" s="51"/>
      <c r="I34" s="52" t="str">
        <f t="shared" si="3"/>
        <v/>
      </c>
      <c r="J34" s="274"/>
    </row>
    <row r="35" spans="1:10" s="9" customFormat="1" ht="25.05" customHeight="1" x14ac:dyDescent="0.25">
      <c r="A35" s="173" t="s">
        <v>38</v>
      </c>
      <c r="B35" s="51"/>
      <c r="C35" s="52" t="str">
        <f t="shared" si="0"/>
        <v/>
      </c>
      <c r="D35" s="51"/>
      <c r="E35" s="52" t="str">
        <f t="shared" si="1"/>
        <v/>
      </c>
      <c r="F35" s="51"/>
      <c r="G35" s="52" t="str">
        <f t="shared" si="2"/>
        <v/>
      </c>
      <c r="H35" s="51"/>
      <c r="I35" s="52" t="str">
        <f t="shared" si="3"/>
        <v/>
      </c>
      <c r="J35" s="274"/>
    </row>
    <row r="36" spans="1:10" s="9" customFormat="1" ht="25.05" customHeight="1" x14ac:dyDescent="0.25">
      <c r="A36" s="173" t="s">
        <v>39</v>
      </c>
      <c r="B36" s="51"/>
      <c r="C36" s="52" t="str">
        <f t="shared" si="0"/>
        <v/>
      </c>
      <c r="D36" s="51"/>
      <c r="E36" s="52" t="str">
        <f t="shared" si="1"/>
        <v/>
      </c>
      <c r="F36" s="51"/>
      <c r="G36" s="52" t="str">
        <f t="shared" si="2"/>
        <v/>
      </c>
      <c r="H36" s="51"/>
      <c r="I36" s="52" t="str">
        <f t="shared" si="3"/>
        <v/>
      </c>
      <c r="J36" s="274"/>
    </row>
    <row r="37" spans="1:10" s="9" customFormat="1" ht="25.05" customHeight="1" x14ac:dyDescent="0.25">
      <c r="A37" s="173" t="s">
        <v>40</v>
      </c>
      <c r="B37" s="51"/>
      <c r="C37" s="52" t="str">
        <f t="shared" si="0"/>
        <v/>
      </c>
      <c r="D37" s="51"/>
      <c r="E37" s="52" t="str">
        <f t="shared" si="1"/>
        <v/>
      </c>
      <c r="F37" s="51"/>
      <c r="G37" s="52" t="str">
        <f t="shared" si="2"/>
        <v/>
      </c>
      <c r="H37" s="51"/>
      <c r="I37" s="52" t="str">
        <f t="shared" si="3"/>
        <v/>
      </c>
      <c r="J37" s="274"/>
    </row>
    <row r="38" spans="1:10" s="9" customFormat="1" ht="25.05" customHeight="1" x14ac:dyDescent="0.25">
      <c r="A38" s="173" t="s">
        <v>41</v>
      </c>
      <c r="B38" s="51"/>
      <c r="C38" s="52" t="str">
        <f t="shared" si="0"/>
        <v/>
      </c>
      <c r="D38" s="51"/>
      <c r="E38" s="52" t="str">
        <f t="shared" si="1"/>
        <v/>
      </c>
      <c r="F38" s="51"/>
      <c r="G38" s="52" t="str">
        <f t="shared" si="2"/>
        <v/>
      </c>
      <c r="H38" s="51"/>
      <c r="I38" s="52" t="str">
        <f t="shared" si="3"/>
        <v/>
      </c>
      <c r="J38" s="274"/>
    </row>
    <row r="39" spans="1:10" s="9" customFormat="1" ht="25.05" customHeight="1" x14ac:dyDescent="0.25">
      <c r="A39" s="173" t="s">
        <v>42</v>
      </c>
      <c r="B39" s="51"/>
      <c r="C39" s="52" t="str">
        <f t="shared" si="0"/>
        <v/>
      </c>
      <c r="D39" s="51"/>
      <c r="E39" s="52" t="str">
        <f t="shared" si="1"/>
        <v/>
      </c>
      <c r="F39" s="51"/>
      <c r="G39" s="52" t="str">
        <f t="shared" si="2"/>
        <v/>
      </c>
      <c r="H39" s="51"/>
      <c r="I39" s="52" t="str">
        <f t="shared" si="3"/>
        <v/>
      </c>
      <c r="J39" s="274"/>
    </row>
    <row r="40" spans="1:10" s="9" customFormat="1" ht="25.05" customHeight="1" x14ac:dyDescent="0.25">
      <c r="A40" s="173" t="s">
        <v>43</v>
      </c>
      <c r="B40" s="51"/>
      <c r="C40" s="52" t="str">
        <f t="shared" si="0"/>
        <v/>
      </c>
      <c r="D40" s="51"/>
      <c r="E40" s="52" t="str">
        <f t="shared" si="1"/>
        <v/>
      </c>
      <c r="F40" s="51"/>
      <c r="G40" s="52" t="str">
        <f t="shared" si="2"/>
        <v/>
      </c>
      <c r="H40" s="51"/>
      <c r="I40" s="52" t="str">
        <f t="shared" si="3"/>
        <v/>
      </c>
      <c r="J40" s="274"/>
    </row>
    <row r="41" spans="1:10" s="9" customFormat="1" ht="25.05" customHeight="1" x14ac:dyDescent="0.25">
      <c r="A41" s="173" t="s">
        <v>44</v>
      </c>
      <c r="B41" s="51"/>
      <c r="C41" s="52" t="str">
        <f t="shared" si="0"/>
        <v/>
      </c>
      <c r="D41" s="51"/>
      <c r="E41" s="52" t="str">
        <f t="shared" si="1"/>
        <v/>
      </c>
      <c r="F41" s="51"/>
      <c r="G41" s="52" t="str">
        <f t="shared" si="2"/>
        <v/>
      </c>
      <c r="H41" s="51"/>
      <c r="I41" s="52" t="str">
        <f t="shared" si="3"/>
        <v/>
      </c>
      <c r="J41" s="274"/>
    </row>
    <row r="42" spans="1:10" s="9" customFormat="1" ht="30.6" customHeight="1" x14ac:dyDescent="0.25">
      <c r="A42" s="173" t="s">
        <v>45</v>
      </c>
      <c r="B42" s="51"/>
      <c r="C42" s="52" t="str">
        <f t="shared" si="0"/>
        <v/>
      </c>
      <c r="D42" s="51"/>
      <c r="E42" s="52" t="str">
        <f t="shared" si="1"/>
        <v/>
      </c>
      <c r="F42" s="51"/>
      <c r="G42" s="52" t="str">
        <f t="shared" si="2"/>
        <v/>
      </c>
      <c r="H42" s="51"/>
      <c r="I42" s="52" t="str">
        <f t="shared" si="3"/>
        <v/>
      </c>
      <c r="J42" s="274"/>
    </row>
    <row r="43" spans="1:10" s="11" customFormat="1" ht="25.05" customHeight="1" x14ac:dyDescent="0.25">
      <c r="A43" s="173" t="s">
        <v>46</v>
      </c>
      <c r="B43" s="51"/>
      <c r="C43" s="52" t="str">
        <f t="shared" si="0"/>
        <v/>
      </c>
      <c r="D43" s="51"/>
      <c r="E43" s="52" t="str">
        <f t="shared" si="1"/>
        <v/>
      </c>
      <c r="F43" s="51"/>
      <c r="G43" s="52" t="str">
        <f t="shared" si="2"/>
        <v/>
      </c>
      <c r="H43" s="51"/>
      <c r="I43" s="52" t="str">
        <f t="shared" si="3"/>
        <v/>
      </c>
      <c r="J43" s="277"/>
    </row>
    <row r="44" spans="1:10" ht="29.4" customHeight="1" x14ac:dyDescent="0.25">
      <c r="A44" s="237" t="s">
        <v>47</v>
      </c>
      <c r="B44" s="51"/>
      <c r="C44" s="52" t="str">
        <f t="shared" si="0"/>
        <v/>
      </c>
      <c r="D44" s="53"/>
      <c r="E44" s="52" t="str">
        <f t="shared" si="1"/>
        <v/>
      </c>
      <c r="F44" s="53"/>
      <c r="G44" s="52" t="str">
        <f t="shared" si="2"/>
        <v/>
      </c>
      <c r="H44" s="53"/>
      <c r="I44" s="52" t="str">
        <f t="shared" si="3"/>
        <v/>
      </c>
    </row>
    <row r="45" spans="1:10" s="9" customFormat="1" ht="40.200000000000003" customHeight="1" x14ac:dyDescent="0.25">
      <c r="A45" s="240" t="s">
        <v>48</v>
      </c>
      <c r="B45" s="70"/>
      <c r="C45" s="43" t="str">
        <f t="shared" si="0"/>
        <v/>
      </c>
      <c r="D45" s="70"/>
      <c r="E45" s="43" t="str">
        <f t="shared" si="1"/>
        <v/>
      </c>
      <c r="F45" s="70"/>
      <c r="G45" s="43" t="str">
        <f t="shared" si="2"/>
        <v/>
      </c>
      <c r="H45" s="70"/>
      <c r="I45" s="43" t="str">
        <f t="shared" si="3"/>
        <v/>
      </c>
      <c r="J45" s="274"/>
    </row>
    <row r="46" spans="1:10" s="9" customFormat="1" ht="25.05" customHeight="1" x14ac:dyDescent="0.25">
      <c r="A46" s="59" t="s">
        <v>49</v>
      </c>
      <c r="B46" s="239">
        <f>SUM(B27:B45)</f>
        <v>0</v>
      </c>
      <c r="C46" s="49" t="str">
        <f t="shared" si="0"/>
        <v/>
      </c>
      <c r="D46" s="239">
        <f>SUM(D27:D45)</f>
        <v>0</v>
      </c>
      <c r="E46" s="49" t="str">
        <f t="shared" si="1"/>
        <v/>
      </c>
      <c r="F46" s="239">
        <f>SUM(F27:F45)</f>
        <v>0</v>
      </c>
      <c r="G46" s="49" t="str">
        <f t="shared" si="2"/>
        <v/>
      </c>
      <c r="H46" s="239">
        <f>SUM(H27:H45)</f>
        <v>0</v>
      </c>
      <c r="I46" s="49" t="str">
        <f t="shared" si="3"/>
        <v/>
      </c>
      <c r="J46" s="274"/>
    </row>
    <row r="47" spans="1:10" ht="48.6" customHeight="1" x14ac:dyDescent="0.25">
      <c r="A47" s="61" t="s">
        <v>50</v>
      </c>
      <c r="C47" s="336"/>
      <c r="D47" s="40"/>
      <c r="E47" s="336"/>
      <c r="F47" s="40"/>
      <c r="G47" s="336"/>
      <c r="H47" s="40"/>
      <c r="I47" s="336"/>
    </row>
    <row r="48" spans="1:10" s="9" customFormat="1" ht="25.05" customHeight="1" x14ac:dyDescent="0.25">
      <c r="A48" s="238" t="s">
        <v>51</v>
      </c>
      <c r="B48" s="51"/>
      <c r="C48" s="52" t="str">
        <f>IF(B48="","",IF(B48=0,"",(B48/B$6/$A$11)))</f>
        <v/>
      </c>
      <c r="D48" s="51"/>
      <c r="E48" s="52" t="str">
        <f>IF(D48="","",IF(D48=0,"",(D48/D$6/$A$11)))</f>
        <v/>
      </c>
      <c r="F48" s="51"/>
      <c r="G48" s="52" t="str">
        <f>IF(F48="","",IF(F48=0,"",(F48/F$6/$A$11)))</f>
        <v/>
      </c>
      <c r="H48" s="51"/>
      <c r="I48" s="52" t="str">
        <f>IF(H48="","",IF(H48=0,"",(H48/H$6/$A$11)))</f>
        <v/>
      </c>
      <c r="J48" s="274"/>
    </row>
    <row r="49" spans="1:10" s="9" customFormat="1" ht="30.6" customHeight="1" x14ac:dyDescent="0.25">
      <c r="A49" s="59" t="s">
        <v>52</v>
      </c>
      <c r="B49" s="62">
        <f>SUM(B48:B48)</f>
        <v>0</v>
      </c>
      <c r="C49" s="43" t="str">
        <f>IF(B49="","",IF(B49=0,"",(B49/B$6/$A$11)))</f>
        <v/>
      </c>
      <c r="D49" s="62">
        <f>SUM(D48:D48)</f>
        <v>0</v>
      </c>
      <c r="E49" s="43" t="str">
        <f>IF(D49="","",IF(D49=0,"",(D49/D$6/$A$11)))</f>
        <v/>
      </c>
      <c r="F49" s="62">
        <f>SUM(F48:F48)</f>
        <v>0</v>
      </c>
      <c r="G49" s="43" t="str">
        <f>IF(F49="","",IF(F49=0,"",(F49/F$6/$A$11)))</f>
        <v/>
      </c>
      <c r="H49" s="62">
        <f>SUM(H48:H48)</f>
        <v>0</v>
      </c>
      <c r="I49" s="43" t="str">
        <f>IF(H49="","",IF(H49=0,"",(H49/H$6/$A$11)))</f>
        <v/>
      </c>
      <c r="J49" s="274"/>
    </row>
    <row r="50" spans="1:10" s="9" customFormat="1" ht="25.05" customHeight="1" x14ac:dyDescent="0.25">
      <c r="A50" s="61" t="s">
        <v>53</v>
      </c>
      <c r="B50" s="63"/>
      <c r="C50" s="336"/>
      <c r="D50" s="63"/>
      <c r="E50" s="336"/>
      <c r="F50" s="63"/>
      <c r="G50" s="336"/>
      <c r="H50" s="63"/>
      <c r="I50" s="336"/>
      <c r="J50" s="274"/>
    </row>
    <row r="51" spans="1:10" s="9" customFormat="1" ht="25.05" customHeight="1" x14ac:dyDescent="0.25">
      <c r="A51" s="173" t="s">
        <v>54</v>
      </c>
      <c r="B51" s="51"/>
      <c r="C51" s="52" t="str">
        <f t="shared" ref="C51:C62" si="4">IF(B51="","",IF(B51=0,"",(B51/B$6/$A$11)))</f>
        <v/>
      </c>
      <c r="D51" s="51"/>
      <c r="E51" s="52" t="str">
        <f t="shared" ref="E51:E62" si="5">IF(D51="","",IF(D51=0,"",(D51/D$6/$A$11)))</f>
        <v/>
      </c>
      <c r="F51" s="51"/>
      <c r="G51" s="52" t="str">
        <f t="shared" ref="G51:G62" si="6">IF(F51="","",IF(F51=0,"",(F51/F$6/$A$11)))</f>
        <v/>
      </c>
      <c r="H51" s="51"/>
      <c r="I51" s="52" t="str">
        <f t="shared" ref="I51:I62" si="7">IF(H51="","",IF(H51=0,"",(H51/H$6/$A$11)))</f>
        <v/>
      </c>
      <c r="J51" s="274"/>
    </row>
    <row r="52" spans="1:10" s="9" customFormat="1" ht="31.2" customHeight="1" x14ac:dyDescent="0.25">
      <c r="A52" s="173" t="s">
        <v>55</v>
      </c>
      <c r="B52" s="51"/>
      <c r="C52" s="52" t="str">
        <f t="shared" si="4"/>
        <v/>
      </c>
      <c r="D52" s="51"/>
      <c r="E52" s="52" t="str">
        <f t="shared" si="5"/>
        <v/>
      </c>
      <c r="F52" s="51"/>
      <c r="G52" s="52" t="str">
        <f t="shared" si="6"/>
        <v/>
      </c>
      <c r="H52" s="51"/>
      <c r="I52" s="52" t="str">
        <f t="shared" si="7"/>
        <v/>
      </c>
      <c r="J52" s="274"/>
    </row>
    <row r="53" spans="1:10" s="9" customFormat="1" ht="28.2" customHeight="1" x14ac:dyDescent="0.25">
      <c r="A53" s="233" t="s">
        <v>56</v>
      </c>
      <c r="B53" s="51"/>
      <c r="C53" s="52" t="str">
        <f t="shared" si="4"/>
        <v/>
      </c>
      <c r="D53" s="51"/>
      <c r="E53" s="52" t="str">
        <f t="shared" si="5"/>
        <v/>
      </c>
      <c r="F53" s="51"/>
      <c r="G53" s="52" t="str">
        <f t="shared" si="6"/>
        <v/>
      </c>
      <c r="H53" s="51"/>
      <c r="I53" s="52" t="str">
        <f t="shared" si="7"/>
        <v/>
      </c>
      <c r="J53" s="274"/>
    </row>
    <row r="54" spans="1:10" s="9" customFormat="1" ht="25.05" customHeight="1" x14ac:dyDescent="0.25">
      <c r="A54" s="173" t="s">
        <v>57</v>
      </c>
      <c r="B54" s="51"/>
      <c r="C54" s="52" t="str">
        <f t="shared" si="4"/>
        <v/>
      </c>
      <c r="D54" s="53"/>
      <c r="E54" s="52" t="str">
        <f t="shared" si="5"/>
        <v/>
      </c>
      <c r="F54" s="53"/>
      <c r="G54" s="52" t="str">
        <f t="shared" si="6"/>
        <v/>
      </c>
      <c r="H54" s="53"/>
      <c r="I54" s="52" t="str">
        <f t="shared" si="7"/>
        <v/>
      </c>
      <c r="J54" s="274"/>
    </row>
    <row r="55" spans="1:10" s="9" customFormat="1" ht="27.45" customHeight="1" x14ac:dyDescent="0.25">
      <c r="A55" s="233" t="s">
        <v>58</v>
      </c>
      <c r="B55" s="51"/>
      <c r="C55" s="52" t="str">
        <f t="shared" si="4"/>
        <v/>
      </c>
      <c r="D55" s="70"/>
      <c r="E55" s="52" t="str">
        <f t="shared" si="5"/>
        <v/>
      </c>
      <c r="F55" s="70"/>
      <c r="G55" s="52" t="str">
        <f t="shared" si="6"/>
        <v/>
      </c>
      <c r="H55" s="70"/>
      <c r="I55" s="52" t="str">
        <f t="shared" si="7"/>
        <v/>
      </c>
      <c r="J55" s="274"/>
    </row>
    <row r="56" spans="1:10" s="9" customFormat="1" ht="40.799999999999997" customHeight="1" x14ac:dyDescent="0.25">
      <c r="A56" s="234" t="s">
        <v>59</v>
      </c>
      <c r="B56" s="51"/>
      <c r="C56" s="52" t="str">
        <f t="shared" si="4"/>
        <v/>
      </c>
      <c r="D56" s="70"/>
      <c r="E56" s="52" t="str">
        <f t="shared" si="5"/>
        <v/>
      </c>
      <c r="F56" s="70"/>
      <c r="G56" s="52" t="str">
        <f t="shared" si="6"/>
        <v/>
      </c>
      <c r="H56" s="70"/>
      <c r="I56" s="52" t="str">
        <f t="shared" si="7"/>
        <v/>
      </c>
      <c r="J56" s="274"/>
    </row>
    <row r="57" spans="1:10" s="11" customFormat="1" ht="25.5" customHeight="1" x14ac:dyDescent="0.25">
      <c r="A57" s="235" t="s">
        <v>60</v>
      </c>
      <c r="B57" s="51"/>
      <c r="C57" s="52" t="str">
        <f t="shared" si="4"/>
        <v/>
      </c>
      <c r="D57" s="53"/>
      <c r="E57" s="52" t="str">
        <f t="shared" si="5"/>
        <v/>
      </c>
      <c r="F57" s="53"/>
      <c r="G57" s="52" t="str">
        <f t="shared" si="6"/>
        <v/>
      </c>
      <c r="H57" s="53"/>
      <c r="I57" s="52" t="str">
        <f t="shared" si="7"/>
        <v/>
      </c>
      <c r="J57" s="277"/>
    </row>
    <row r="58" spans="1:10" s="9" customFormat="1" ht="33.6" customHeight="1" x14ac:dyDescent="0.25">
      <c r="A58" s="171" t="s">
        <v>48</v>
      </c>
      <c r="B58" s="70"/>
      <c r="C58" s="52" t="str">
        <f t="shared" si="4"/>
        <v/>
      </c>
      <c r="D58" s="70"/>
      <c r="E58" s="52" t="str">
        <f t="shared" si="5"/>
        <v/>
      </c>
      <c r="F58" s="70"/>
      <c r="G58" s="52" t="str">
        <f t="shared" si="6"/>
        <v/>
      </c>
      <c r="H58" s="70"/>
      <c r="I58" s="52" t="str">
        <f t="shared" si="7"/>
        <v/>
      </c>
      <c r="J58" s="274"/>
    </row>
    <row r="59" spans="1:10" s="9" customFormat="1" ht="25.5" customHeight="1" thickBot="1" x14ac:dyDescent="0.3">
      <c r="A59" s="65" t="s">
        <v>61</v>
      </c>
      <c r="B59" s="66">
        <f>SUM(B51:B58)</f>
        <v>0</v>
      </c>
      <c r="C59" s="67" t="str">
        <f t="shared" si="4"/>
        <v/>
      </c>
      <c r="D59" s="66">
        <f>SUM(D51:D58)</f>
        <v>0</v>
      </c>
      <c r="E59" s="67" t="str">
        <f t="shared" si="5"/>
        <v/>
      </c>
      <c r="F59" s="66">
        <f>SUM(F51:F58)</f>
        <v>0</v>
      </c>
      <c r="G59" s="67" t="str">
        <f t="shared" si="6"/>
        <v/>
      </c>
      <c r="H59" s="66">
        <f>SUM(H51:H58)</f>
        <v>0</v>
      </c>
      <c r="I59" s="67" t="str">
        <f t="shared" si="7"/>
        <v/>
      </c>
      <c r="J59" s="274"/>
    </row>
    <row r="60" spans="1:10" s="9" customFormat="1" ht="37.799999999999997" customHeight="1" thickTop="1" x14ac:dyDescent="0.25">
      <c r="A60" s="243" t="s">
        <v>62</v>
      </c>
      <c r="B60" s="113">
        <f>B25-B46+B49-B59</f>
        <v>0</v>
      </c>
      <c r="C60" s="41" t="str">
        <f t="shared" si="4"/>
        <v/>
      </c>
      <c r="D60" s="113">
        <f>D25-D46+D49-D59</f>
        <v>0</v>
      </c>
      <c r="E60" s="41" t="str">
        <f t="shared" si="5"/>
        <v/>
      </c>
      <c r="F60" s="113">
        <f>F25-F46+F49-F59</f>
        <v>0</v>
      </c>
      <c r="G60" s="49" t="str">
        <f t="shared" si="6"/>
        <v/>
      </c>
      <c r="H60" s="113">
        <f>H25-H46+H49-H59</f>
        <v>0</v>
      </c>
      <c r="I60" s="41" t="str">
        <f t="shared" si="7"/>
        <v/>
      </c>
      <c r="J60" s="274"/>
    </row>
    <row r="61" spans="1:10" s="16" customFormat="1" ht="37.799999999999997" customHeight="1" x14ac:dyDescent="0.25">
      <c r="A61" s="120" t="s">
        <v>63</v>
      </c>
      <c r="B61" s="51"/>
      <c r="C61" s="52" t="str">
        <f t="shared" si="4"/>
        <v/>
      </c>
      <c r="D61" s="51"/>
      <c r="E61" s="52" t="str">
        <f t="shared" si="5"/>
        <v/>
      </c>
      <c r="F61" s="51"/>
      <c r="G61" s="52" t="str">
        <f t="shared" si="6"/>
        <v/>
      </c>
      <c r="H61" s="51"/>
      <c r="I61" s="52" t="str">
        <f t="shared" si="7"/>
        <v/>
      </c>
      <c r="J61" s="274"/>
    </row>
    <row r="62" spans="1:10" s="9" customFormat="1" ht="37.799999999999997" customHeight="1" x14ac:dyDescent="0.25">
      <c r="A62" s="121" t="s">
        <v>64</v>
      </c>
      <c r="B62" s="112">
        <f>B60+B61</f>
        <v>0</v>
      </c>
      <c r="C62" s="43" t="str">
        <f t="shared" si="4"/>
        <v/>
      </c>
      <c r="D62" s="112">
        <f>D60+D61</f>
        <v>0</v>
      </c>
      <c r="E62" s="43" t="str">
        <f t="shared" si="5"/>
        <v/>
      </c>
      <c r="F62" s="112">
        <f>F60+F61</f>
        <v>0</v>
      </c>
      <c r="G62" s="43" t="str">
        <f t="shared" si="6"/>
        <v/>
      </c>
      <c r="H62" s="112">
        <f>H60+H61</f>
        <v>0</v>
      </c>
      <c r="I62" s="43" t="str">
        <f t="shared" si="7"/>
        <v/>
      </c>
      <c r="J62" s="274"/>
    </row>
    <row r="63" spans="1:10" s="9" customFormat="1" ht="45.6" customHeight="1" thickBot="1" x14ac:dyDescent="0.35">
      <c r="A63" s="68" t="s">
        <v>65</v>
      </c>
      <c r="B63" s="47"/>
      <c r="C63" s="337"/>
      <c r="D63" s="47"/>
      <c r="E63" s="337"/>
      <c r="F63" s="47"/>
      <c r="G63" s="337"/>
      <c r="H63" s="47"/>
      <c r="I63" s="337"/>
      <c r="J63" s="274"/>
    </row>
    <row r="64" spans="1:10" s="9" customFormat="1" ht="25.05" customHeight="1" thickTop="1" x14ac:dyDescent="0.25">
      <c r="A64" s="235" t="s">
        <v>66</v>
      </c>
      <c r="B64" s="48"/>
      <c r="C64" s="52" t="str">
        <f>IF(B64="","",IF(B64=0,"",(B64/B$6/$A$11)))</f>
        <v/>
      </c>
      <c r="D64" s="48"/>
      <c r="E64" s="43" t="str">
        <f>IF(D64="","",IF(D64=0,"",(D64/D$6/$A$11)))</f>
        <v/>
      </c>
      <c r="F64" s="48"/>
      <c r="G64" s="52" t="str">
        <f>IF(F64="","",IF(F64=0,"",(F64/F$6/$A$11)))</f>
        <v/>
      </c>
      <c r="H64" s="48"/>
      <c r="I64" s="52" t="str">
        <f>IF(H64="","",IF(H64=0,"",(H64/H$6/$A$11)))</f>
        <v/>
      </c>
      <c r="J64" s="274"/>
    </row>
    <row r="65" spans="1:10" s="9" customFormat="1" ht="25.05" customHeight="1" x14ac:dyDescent="0.25">
      <c r="A65" s="242" t="s">
        <v>51</v>
      </c>
      <c r="B65" s="51"/>
      <c r="C65" s="52" t="str">
        <f>IF(B65="","",IF(B65=0,"",(B65/B$6/$A$11)))</f>
        <v/>
      </c>
      <c r="D65" s="51"/>
      <c r="E65" s="52" t="str">
        <f>IF(D65="","",IF(D65=0,"",(D65/D$6/$A$11)))</f>
        <v/>
      </c>
      <c r="F65" s="51"/>
      <c r="G65" s="52" t="str">
        <f>IF(F65="","",IF(F65=0,"",(F65/F$6/$A$11)))</f>
        <v/>
      </c>
      <c r="H65" s="51"/>
      <c r="I65" s="52" t="str">
        <f>IF(H65="","",IF(H65=0,"",(H65/H$6/$A$11)))</f>
        <v/>
      </c>
      <c r="J65" s="274"/>
    </row>
    <row r="66" spans="1:10" s="9" customFormat="1" ht="25.05" customHeight="1" x14ac:dyDescent="0.25">
      <c r="A66" s="59" t="s">
        <v>67</v>
      </c>
      <c r="B66" s="62">
        <f>SUM(B64:B65)</f>
        <v>0</v>
      </c>
      <c r="C66" s="43" t="str">
        <f>IF(B66="","",IF(B66=0,"",(B66/B$6/$A$11)))</f>
        <v/>
      </c>
      <c r="D66" s="62">
        <f>SUM(D64:D65)</f>
        <v>0</v>
      </c>
      <c r="E66" s="43" t="str">
        <f>IF(D66="","",IF(D66=0,"",(D66/D$6/$A$11)))</f>
        <v/>
      </c>
      <c r="F66" s="62">
        <f>SUM(F64:F65)</f>
        <v>0</v>
      </c>
      <c r="G66" s="43" t="str">
        <f>IF(F66="","",IF(F66=0,"",(F66/F$6/$A$11)))</f>
        <v/>
      </c>
      <c r="H66" s="62">
        <f>SUM(H64:H65)</f>
        <v>0</v>
      </c>
      <c r="I66" s="43" t="str">
        <f>IF(H66="","",IF(H66=0,"",(H66/H$6/$A$11)))</f>
        <v/>
      </c>
      <c r="J66" s="274"/>
    </row>
    <row r="67" spans="1:10" ht="36.6" customHeight="1" x14ac:dyDescent="0.25">
      <c r="A67" s="61" t="s">
        <v>53</v>
      </c>
      <c r="B67" s="63"/>
      <c r="C67" s="336"/>
      <c r="D67" s="63"/>
      <c r="E67" s="336"/>
      <c r="F67" s="63"/>
      <c r="G67" s="336"/>
      <c r="H67" s="63"/>
      <c r="I67" s="336"/>
    </row>
    <row r="68" spans="1:10" s="9" customFormat="1" ht="25.05" customHeight="1" x14ac:dyDescent="0.25">
      <c r="A68" s="173" t="s">
        <v>54</v>
      </c>
      <c r="B68" s="51"/>
      <c r="C68" s="52" t="str">
        <f t="shared" ref="C68:C79" si="8">IF(B68="","",IF(B68=0,"",(B68/B$6/$A$11)))</f>
        <v/>
      </c>
      <c r="D68" s="51"/>
      <c r="E68" s="52" t="str">
        <f t="shared" ref="E68:E79" si="9">IF(D68="","",IF(D68=0,"",(D68/D$6/$A$11)))</f>
        <v/>
      </c>
      <c r="F68" s="51"/>
      <c r="G68" s="52" t="str">
        <f t="shared" ref="G68:G79" si="10">IF(F68="","",IF(F68=0,"",(F68/F$6/$A$11)))</f>
        <v/>
      </c>
      <c r="H68" s="51"/>
      <c r="I68" s="52" t="str">
        <f t="shared" ref="I68:I79" si="11">IF(H68="","",IF(H68=0,"",(H68/H$6/$A$11)))</f>
        <v/>
      </c>
      <c r="J68" s="274"/>
    </row>
    <row r="69" spans="1:10" s="9" customFormat="1" ht="31.2" customHeight="1" x14ac:dyDescent="0.25">
      <c r="A69" s="173" t="s">
        <v>55</v>
      </c>
      <c r="B69" s="51"/>
      <c r="C69" s="52" t="str">
        <f t="shared" si="8"/>
        <v/>
      </c>
      <c r="D69" s="51"/>
      <c r="E69" s="52" t="str">
        <f t="shared" si="9"/>
        <v/>
      </c>
      <c r="F69" s="51"/>
      <c r="G69" s="52" t="str">
        <f t="shared" si="10"/>
        <v/>
      </c>
      <c r="H69" s="51"/>
      <c r="I69" s="52" t="str">
        <f t="shared" si="11"/>
        <v/>
      </c>
      <c r="J69" s="274"/>
    </row>
    <row r="70" spans="1:10" s="9" customFormat="1" ht="25.05" customHeight="1" x14ac:dyDescent="0.25">
      <c r="A70" s="233" t="s">
        <v>56</v>
      </c>
      <c r="B70" s="51"/>
      <c r="C70" s="52" t="str">
        <f t="shared" si="8"/>
        <v/>
      </c>
      <c r="D70" s="51"/>
      <c r="E70" s="52" t="str">
        <f t="shared" si="9"/>
        <v/>
      </c>
      <c r="F70" s="51"/>
      <c r="G70" s="52" t="str">
        <f t="shared" si="10"/>
        <v/>
      </c>
      <c r="H70" s="51"/>
      <c r="I70" s="52" t="str">
        <f t="shared" si="11"/>
        <v/>
      </c>
      <c r="J70" s="274"/>
    </row>
    <row r="71" spans="1:10" s="9" customFormat="1" ht="25.05" customHeight="1" x14ac:dyDescent="0.25">
      <c r="A71" s="173" t="s">
        <v>57</v>
      </c>
      <c r="B71" s="51"/>
      <c r="C71" s="52" t="str">
        <f t="shared" si="8"/>
        <v/>
      </c>
      <c r="D71" s="53"/>
      <c r="E71" s="52" t="str">
        <f t="shared" si="9"/>
        <v/>
      </c>
      <c r="F71" s="53"/>
      <c r="G71" s="52" t="str">
        <f t="shared" si="10"/>
        <v/>
      </c>
      <c r="H71" s="53"/>
      <c r="I71" s="52" t="str">
        <f t="shared" si="11"/>
        <v/>
      </c>
      <c r="J71" s="274"/>
    </row>
    <row r="72" spans="1:10" s="9" customFormat="1" ht="33" customHeight="1" x14ac:dyDescent="0.25">
      <c r="A72" s="128" t="s">
        <v>58</v>
      </c>
      <c r="B72" s="51"/>
      <c r="C72" s="52" t="str">
        <f t="shared" si="8"/>
        <v/>
      </c>
      <c r="D72" s="70"/>
      <c r="E72" s="52" t="str">
        <f t="shared" si="9"/>
        <v/>
      </c>
      <c r="F72" s="70"/>
      <c r="G72" s="52" t="str">
        <f t="shared" si="10"/>
        <v/>
      </c>
      <c r="H72" s="70"/>
      <c r="I72" s="52" t="str">
        <f t="shared" si="11"/>
        <v/>
      </c>
      <c r="J72" s="274"/>
    </row>
    <row r="73" spans="1:10" s="9" customFormat="1" ht="34.200000000000003" customHeight="1" x14ac:dyDescent="0.25">
      <c r="A73" s="234" t="s">
        <v>59</v>
      </c>
      <c r="B73" s="51"/>
      <c r="C73" s="52" t="str">
        <f t="shared" si="8"/>
        <v/>
      </c>
      <c r="D73" s="70"/>
      <c r="E73" s="52" t="str">
        <f t="shared" si="9"/>
        <v/>
      </c>
      <c r="F73" s="70"/>
      <c r="G73" s="52" t="str">
        <f t="shared" si="10"/>
        <v/>
      </c>
      <c r="H73" s="70"/>
      <c r="I73" s="52" t="str">
        <f t="shared" si="11"/>
        <v/>
      </c>
      <c r="J73" s="274"/>
    </row>
    <row r="74" spans="1:10" s="9" customFormat="1" ht="25.05" customHeight="1" x14ac:dyDescent="0.25">
      <c r="A74" s="235" t="s">
        <v>60</v>
      </c>
      <c r="B74" s="51"/>
      <c r="C74" s="52" t="str">
        <f t="shared" si="8"/>
        <v/>
      </c>
      <c r="D74" s="51"/>
      <c r="E74" s="52" t="str">
        <f t="shared" si="9"/>
        <v/>
      </c>
      <c r="F74" s="51"/>
      <c r="G74" s="52" t="str">
        <f t="shared" si="10"/>
        <v/>
      </c>
      <c r="H74" s="51"/>
      <c r="I74" s="52" t="str">
        <f t="shared" si="11"/>
        <v/>
      </c>
      <c r="J74" s="274"/>
    </row>
    <row r="75" spans="1:10" s="9" customFormat="1" ht="35.4" customHeight="1" x14ac:dyDescent="0.25">
      <c r="A75" s="172" t="s">
        <v>48</v>
      </c>
      <c r="B75" s="70"/>
      <c r="C75" s="52" t="str">
        <f t="shared" si="8"/>
        <v/>
      </c>
      <c r="D75" s="70"/>
      <c r="E75" s="52" t="str">
        <f t="shared" si="9"/>
        <v/>
      </c>
      <c r="F75" s="70"/>
      <c r="G75" s="52" t="str">
        <f t="shared" si="10"/>
        <v/>
      </c>
      <c r="H75" s="70"/>
      <c r="I75" s="52" t="str">
        <f t="shared" si="11"/>
        <v/>
      </c>
      <c r="J75" s="274"/>
    </row>
    <row r="76" spans="1:10" s="9" customFormat="1" ht="33.6" customHeight="1" thickBot="1" x14ac:dyDescent="0.3">
      <c r="A76" s="69" t="s">
        <v>61</v>
      </c>
      <c r="B76" s="60">
        <f>SUM(B68:B75)</f>
        <v>0</v>
      </c>
      <c r="C76" s="67" t="str">
        <f t="shared" si="8"/>
        <v/>
      </c>
      <c r="D76" s="60">
        <f>SUM(D68:D75)</f>
        <v>0</v>
      </c>
      <c r="E76" s="67" t="str">
        <f t="shared" si="9"/>
        <v/>
      </c>
      <c r="F76" s="66">
        <f>SUM(F68:F75)</f>
        <v>0</v>
      </c>
      <c r="G76" s="52" t="str">
        <f t="shared" si="10"/>
        <v/>
      </c>
      <c r="H76" s="66">
        <f>SUM(H68:H75)</f>
        <v>0</v>
      </c>
      <c r="I76" s="67" t="str">
        <f t="shared" si="11"/>
        <v/>
      </c>
      <c r="J76" s="274"/>
    </row>
    <row r="77" spans="1:10" s="11" customFormat="1" ht="31.2" customHeight="1" thickTop="1" x14ac:dyDescent="0.25">
      <c r="A77" s="243" t="s">
        <v>68</v>
      </c>
      <c r="B77" s="111">
        <f>B66-B76</f>
        <v>0</v>
      </c>
      <c r="C77" s="41" t="str">
        <f t="shared" si="8"/>
        <v/>
      </c>
      <c r="D77" s="111">
        <f>D66-D76</f>
        <v>0</v>
      </c>
      <c r="E77" s="41" t="str">
        <f t="shared" si="9"/>
        <v/>
      </c>
      <c r="F77" s="111">
        <f>F66-F76</f>
        <v>0</v>
      </c>
      <c r="G77" s="197" t="str">
        <f t="shared" si="10"/>
        <v/>
      </c>
      <c r="H77" s="111">
        <f>H66-H76</f>
        <v>0</v>
      </c>
      <c r="I77" s="41" t="str">
        <f t="shared" si="11"/>
        <v/>
      </c>
      <c r="J77" s="277"/>
    </row>
    <row r="78" spans="1:10" s="9" customFormat="1" ht="31.2" customHeight="1" x14ac:dyDescent="0.25">
      <c r="A78" s="244" t="s">
        <v>69</v>
      </c>
      <c r="B78" s="51"/>
      <c r="C78" s="52" t="str">
        <f t="shared" si="8"/>
        <v/>
      </c>
      <c r="D78" s="51"/>
      <c r="E78" s="52" t="str">
        <f t="shared" si="9"/>
        <v/>
      </c>
      <c r="F78" s="51"/>
      <c r="G78" s="52" t="str">
        <f t="shared" si="10"/>
        <v/>
      </c>
      <c r="H78" s="51"/>
      <c r="I78" s="52" t="str">
        <f t="shared" si="11"/>
        <v/>
      </c>
      <c r="J78" s="274"/>
    </row>
    <row r="79" spans="1:10" s="9" customFormat="1" ht="31.2" customHeight="1" x14ac:dyDescent="0.25">
      <c r="A79" s="244" t="s">
        <v>70</v>
      </c>
      <c r="B79" s="112">
        <f>B77+B78</f>
        <v>0</v>
      </c>
      <c r="C79" s="43" t="str">
        <f t="shared" si="8"/>
        <v/>
      </c>
      <c r="D79" s="112">
        <f>D77+D78</f>
        <v>0</v>
      </c>
      <c r="E79" s="43" t="str">
        <f t="shared" si="9"/>
        <v/>
      </c>
      <c r="F79" s="112">
        <f>F77+F78</f>
        <v>0</v>
      </c>
      <c r="G79" s="43" t="str">
        <f t="shared" si="10"/>
        <v/>
      </c>
      <c r="H79" s="112">
        <f>H77+H78</f>
        <v>0</v>
      </c>
      <c r="I79" s="43" t="str">
        <f t="shared" si="11"/>
        <v/>
      </c>
      <c r="J79" s="274"/>
    </row>
    <row r="80" spans="1:10" s="9" customFormat="1" ht="56.4" customHeight="1" thickBot="1" x14ac:dyDescent="0.35">
      <c r="A80" s="68" t="s">
        <v>71</v>
      </c>
      <c r="B80" s="47"/>
      <c r="C80" s="337"/>
      <c r="D80" s="47"/>
      <c r="E80" s="337"/>
      <c r="F80" s="47"/>
      <c r="G80" s="337"/>
      <c r="H80" s="47"/>
      <c r="I80" s="337"/>
      <c r="J80" s="274"/>
    </row>
    <row r="81" spans="1:10" s="12" customFormat="1" ht="31.8" customHeight="1" thickTop="1" x14ac:dyDescent="0.25">
      <c r="A81" s="61" t="s">
        <v>72</v>
      </c>
      <c r="B81" s="40"/>
      <c r="C81" s="336"/>
      <c r="D81" s="40"/>
      <c r="E81" s="336"/>
      <c r="F81" s="40"/>
      <c r="G81" s="336"/>
      <c r="H81" s="40"/>
      <c r="I81" s="336"/>
      <c r="J81" s="274"/>
    </row>
    <row r="82" spans="1:10" s="9" customFormat="1" ht="34.200000000000003" customHeight="1" x14ac:dyDescent="0.25">
      <c r="A82" s="118" t="s">
        <v>73</v>
      </c>
      <c r="B82" s="51"/>
      <c r="C82" s="52" t="str">
        <f>IF(B82="","",IF(B82=0,"",(B82/B$6/$A$11)))</f>
        <v/>
      </c>
      <c r="D82" s="51"/>
      <c r="E82" s="43" t="str">
        <f>IF(D82="","",IF(D82=0,"",(D82/D$6/$A$11)))</f>
        <v/>
      </c>
      <c r="F82" s="51"/>
      <c r="G82" s="52" t="str">
        <f>IF(F82="","",IF(F82=0,"",(F82/F$6/$A$11)))</f>
        <v/>
      </c>
      <c r="H82" s="51"/>
      <c r="I82" s="52" t="str">
        <f>IF(H82="","",IF(H82=0,"",(H82/H$6/$A$11)))</f>
        <v/>
      </c>
      <c r="J82" s="274"/>
    </row>
    <row r="83" spans="1:10" s="9" customFormat="1" ht="36.450000000000003" customHeight="1" x14ac:dyDescent="0.25">
      <c r="A83" s="122" t="s">
        <v>74</v>
      </c>
      <c r="B83" s="70"/>
      <c r="C83" s="52" t="str">
        <f>IF(B83="","",IF(B83=0,"",(B83/B$6/$A$11)))</f>
        <v/>
      </c>
      <c r="D83" s="64"/>
      <c r="E83" s="52" t="str">
        <f>IF(D83="","",IF(D83=0,"",(D83/D$6/$A$11)))</f>
        <v/>
      </c>
      <c r="F83" s="64"/>
      <c r="G83" s="52" t="str">
        <f>IF(F83="","",IF(F83=0,"",(F83/F$6/$A$11)))</f>
        <v/>
      </c>
      <c r="H83" s="64"/>
      <c r="I83" s="52" t="str">
        <f>IF(H83="","",IF(H83=0,"",(H83/H$6/$A$11)))</f>
        <v/>
      </c>
      <c r="J83" s="274"/>
    </row>
    <row r="84" spans="1:10" s="9" customFormat="1" ht="30.6" customHeight="1" x14ac:dyDescent="0.25">
      <c r="A84" s="114" t="s">
        <v>28</v>
      </c>
      <c r="B84" s="62">
        <f>SUM(B82:B83)</f>
        <v>0</v>
      </c>
      <c r="C84" s="43" t="str">
        <f>IF(B84="","",IF(B84=0,"",(B84/B$6/$A$11)))</f>
        <v/>
      </c>
      <c r="D84" s="62">
        <f>SUM(D82:D83)</f>
        <v>0</v>
      </c>
      <c r="E84" s="43" t="str">
        <f>IF(D84="","",IF(D84=0,"",(D84/D$6/$A$11)))</f>
        <v/>
      </c>
      <c r="F84" s="62">
        <f>SUM(F82:F83)</f>
        <v>0</v>
      </c>
      <c r="G84" s="43" t="str">
        <f>IF(F84="","",IF(F84=0,"",(F84/F$6/$A$11)))</f>
        <v/>
      </c>
      <c r="H84" s="62">
        <f>SUM(H82:H83)</f>
        <v>0</v>
      </c>
      <c r="I84" s="43" t="str">
        <f>IF(H84="","",IF(H84=0,"",(H84/H$6/$A$11)))</f>
        <v/>
      </c>
      <c r="J84" s="274"/>
    </row>
    <row r="85" spans="1:10" s="9" customFormat="1" ht="32.4" customHeight="1" x14ac:dyDescent="0.25">
      <c r="A85" s="61" t="s">
        <v>75</v>
      </c>
      <c r="B85"/>
      <c r="C85"/>
      <c r="D85"/>
      <c r="E85"/>
      <c r="F85"/>
      <c r="G85"/>
      <c r="H85"/>
      <c r="I85"/>
      <c r="J85" s="274"/>
    </row>
    <row r="86" spans="1:10" s="9" customFormat="1" ht="33" customHeight="1" x14ac:dyDescent="0.25">
      <c r="A86" s="123" t="s">
        <v>76</v>
      </c>
      <c r="B86" s="10"/>
      <c r="C86" s="52" t="str">
        <f t="shared" ref="C86:C94" si="12">IF(B86="","",IF(B86=0,"",(B86/B$6/$A$11)))</f>
        <v/>
      </c>
      <c r="D86" s="10"/>
      <c r="E86" s="52" t="str">
        <f t="shared" ref="E86:E94" si="13">IF(D86="","",IF(D86=0,"",(D86/D$6/$A$11)))</f>
        <v/>
      </c>
      <c r="F86" s="10"/>
      <c r="G86" s="52" t="str">
        <f t="shared" ref="G86:G94" si="14">IF(F86="","",IF(F86=0,"",(F86/F$6/$A$11)))</f>
        <v/>
      </c>
      <c r="H86" s="10"/>
      <c r="I86" s="52" t="str">
        <f t="shared" ref="I86:I94" si="15">IF(H86="","",IF(H86=0,"",(H86/H$6/$A$11)))</f>
        <v/>
      </c>
      <c r="J86" s="274"/>
    </row>
    <row r="87" spans="1:10" s="9" customFormat="1" ht="33" customHeight="1" x14ac:dyDescent="0.25">
      <c r="A87" s="123" t="s">
        <v>77</v>
      </c>
      <c r="B87" s="51"/>
      <c r="C87" s="52" t="str">
        <f t="shared" si="12"/>
        <v/>
      </c>
      <c r="D87" s="51"/>
      <c r="E87" s="52" t="str">
        <f t="shared" si="13"/>
        <v/>
      </c>
      <c r="F87" s="51"/>
      <c r="G87" s="52" t="str">
        <f t="shared" si="14"/>
        <v/>
      </c>
      <c r="H87" s="51"/>
      <c r="I87" s="52" t="str">
        <f t="shared" si="15"/>
        <v/>
      </c>
      <c r="J87" s="274"/>
    </row>
    <row r="88" spans="1:10" s="9" customFormat="1" ht="33" customHeight="1" x14ac:dyDescent="0.25">
      <c r="A88" s="125" t="s">
        <v>78</v>
      </c>
      <c r="B88" s="51"/>
      <c r="C88" s="52" t="str">
        <f t="shared" si="12"/>
        <v/>
      </c>
      <c r="D88" s="51"/>
      <c r="E88" s="52" t="str">
        <f t="shared" si="13"/>
        <v/>
      </c>
      <c r="F88" s="51"/>
      <c r="G88" s="52" t="str">
        <f t="shared" si="14"/>
        <v/>
      </c>
      <c r="H88" s="51"/>
      <c r="I88" s="52" t="str">
        <f t="shared" si="15"/>
        <v/>
      </c>
      <c r="J88" s="274"/>
    </row>
    <row r="89" spans="1:10" s="9" customFormat="1" ht="33" customHeight="1" x14ac:dyDescent="0.25">
      <c r="A89" s="126" t="s">
        <v>79</v>
      </c>
      <c r="B89" s="10"/>
      <c r="C89" s="52" t="str">
        <f t="shared" si="12"/>
        <v/>
      </c>
      <c r="D89" s="127"/>
      <c r="E89" s="52" t="str">
        <f t="shared" si="13"/>
        <v/>
      </c>
      <c r="F89" s="127"/>
      <c r="G89" s="52" t="str">
        <f t="shared" si="14"/>
        <v/>
      </c>
      <c r="H89" s="127"/>
      <c r="I89" s="52" t="str">
        <f t="shared" si="15"/>
        <v/>
      </c>
      <c r="J89" s="274"/>
    </row>
    <row r="90" spans="1:10" s="9" customFormat="1" ht="33" customHeight="1" x14ac:dyDescent="0.25">
      <c r="A90" s="128" t="s">
        <v>48</v>
      </c>
      <c r="B90" s="70"/>
      <c r="C90" s="52" t="str">
        <f t="shared" si="12"/>
        <v/>
      </c>
      <c r="D90" s="70"/>
      <c r="E90" s="52" t="str">
        <f t="shared" si="13"/>
        <v/>
      </c>
      <c r="F90" s="70"/>
      <c r="G90" s="52" t="str">
        <f t="shared" si="14"/>
        <v/>
      </c>
      <c r="H90" s="70"/>
      <c r="I90" s="52" t="str">
        <f t="shared" si="15"/>
        <v/>
      </c>
      <c r="J90" s="274"/>
    </row>
    <row r="91" spans="1:10" s="9" customFormat="1" ht="32.4" customHeight="1" thickBot="1" x14ac:dyDescent="0.3">
      <c r="A91" s="69" t="s">
        <v>80</v>
      </c>
      <c r="B91" s="60">
        <f>SUM(B86:B90)</f>
        <v>0</v>
      </c>
      <c r="C91" s="67" t="str">
        <f t="shared" si="12"/>
        <v/>
      </c>
      <c r="D91" s="60">
        <f>SUM(D86:D90)</f>
        <v>0</v>
      </c>
      <c r="E91" s="67" t="str">
        <f t="shared" si="13"/>
        <v/>
      </c>
      <c r="F91" s="66">
        <f>SUM(F86:F90)</f>
        <v>0</v>
      </c>
      <c r="G91" s="52" t="str">
        <f t="shared" si="14"/>
        <v/>
      </c>
      <c r="H91" s="66">
        <f>SUM(H86:H90)</f>
        <v>0</v>
      </c>
      <c r="I91" s="67" t="str">
        <f t="shared" si="15"/>
        <v/>
      </c>
      <c r="J91" s="274"/>
    </row>
    <row r="92" spans="1:10" s="9" customFormat="1" ht="48" customHeight="1" thickTop="1" x14ac:dyDescent="0.25">
      <c r="A92" s="129" t="s">
        <v>81</v>
      </c>
      <c r="B92" s="113">
        <f>B84-B91</f>
        <v>0</v>
      </c>
      <c r="C92" s="41" t="str">
        <f t="shared" si="12"/>
        <v/>
      </c>
      <c r="D92" s="113">
        <f>D84-D91</f>
        <v>0</v>
      </c>
      <c r="E92" s="41" t="str">
        <f t="shared" si="13"/>
        <v/>
      </c>
      <c r="F92" s="113">
        <f>F84-F91</f>
        <v>0</v>
      </c>
      <c r="G92" s="197" t="str">
        <f t="shared" si="14"/>
        <v/>
      </c>
      <c r="H92" s="113">
        <f>H84-H91</f>
        <v>0</v>
      </c>
      <c r="I92" s="41" t="str">
        <f t="shared" si="15"/>
        <v/>
      </c>
      <c r="J92" s="274"/>
    </row>
    <row r="93" spans="1:10" s="9" customFormat="1" ht="48" customHeight="1" x14ac:dyDescent="0.25">
      <c r="A93" s="130" t="s">
        <v>82</v>
      </c>
      <c r="B93" s="51"/>
      <c r="C93" s="52" t="str">
        <f t="shared" si="12"/>
        <v/>
      </c>
      <c r="D93" s="51"/>
      <c r="E93" s="52" t="str">
        <f t="shared" si="13"/>
        <v/>
      </c>
      <c r="F93" s="51"/>
      <c r="G93" s="52" t="str">
        <f t="shared" si="14"/>
        <v/>
      </c>
      <c r="H93" s="51"/>
      <c r="I93" s="52" t="str">
        <f t="shared" si="15"/>
        <v/>
      </c>
      <c r="J93" s="274"/>
    </row>
    <row r="94" spans="1:10" s="9" customFormat="1" ht="48" customHeight="1" x14ac:dyDescent="0.25">
      <c r="A94" s="131" t="s">
        <v>83</v>
      </c>
      <c r="B94" s="112">
        <f>B92+B93</f>
        <v>0</v>
      </c>
      <c r="C94" s="43" t="str">
        <f t="shared" si="12"/>
        <v/>
      </c>
      <c r="D94" s="112">
        <f>D92+D93</f>
        <v>0</v>
      </c>
      <c r="E94" s="52" t="str">
        <f t="shared" si="13"/>
        <v/>
      </c>
      <c r="F94" s="112">
        <f>F92+F93</f>
        <v>0</v>
      </c>
      <c r="G94" s="52" t="str">
        <f t="shared" si="14"/>
        <v/>
      </c>
      <c r="H94" s="112">
        <f>H92+H93</f>
        <v>0</v>
      </c>
      <c r="I94" s="52" t="str">
        <f t="shared" si="15"/>
        <v/>
      </c>
      <c r="J94" s="274"/>
    </row>
    <row r="95" spans="1:10" s="9" customFormat="1" ht="90" customHeight="1" thickBot="1" x14ac:dyDescent="0.35">
      <c r="A95" s="165" t="s">
        <v>84</v>
      </c>
      <c r="B95" s="166"/>
      <c r="C95" s="166"/>
      <c r="D95" s="166"/>
      <c r="E95" s="338"/>
      <c r="F95" s="166"/>
      <c r="G95" s="338"/>
      <c r="H95" s="166"/>
      <c r="I95" s="338"/>
      <c r="J95" s="274"/>
    </row>
    <row r="96" spans="1:10" s="9" customFormat="1" ht="38.4" customHeight="1" thickTop="1" x14ac:dyDescent="0.25">
      <c r="A96" s="245" t="s">
        <v>85</v>
      </c>
      <c r="B96" s="117"/>
      <c r="C96" s="336"/>
      <c r="D96" s="117"/>
      <c r="E96" s="339"/>
      <c r="F96" s="117"/>
      <c r="G96" s="339"/>
      <c r="H96" s="117"/>
      <c r="I96" s="336"/>
      <c r="J96" s="274"/>
    </row>
    <row r="97" spans="1:10" s="401" customFormat="1" ht="45.6" customHeight="1" x14ac:dyDescent="0.25">
      <c r="A97" s="118" t="s">
        <v>422</v>
      </c>
      <c r="B97" s="70"/>
      <c r="C97" s="71"/>
      <c r="D97" s="70"/>
      <c r="E97" s="71"/>
      <c r="F97" s="70"/>
      <c r="G97" s="71"/>
      <c r="H97" s="70"/>
      <c r="I97" s="71"/>
      <c r="J97" s="274"/>
    </row>
    <row r="98" spans="1:10" s="13" customFormat="1" ht="37.200000000000003" customHeight="1" x14ac:dyDescent="0.25">
      <c r="A98" s="173" t="s">
        <v>86</v>
      </c>
      <c r="B98" s="70"/>
      <c r="C98" s="71"/>
      <c r="D98" s="70"/>
      <c r="E98" s="71"/>
      <c r="F98" s="70"/>
      <c r="G98" s="71"/>
      <c r="H98" s="70"/>
      <c r="I98" s="71"/>
      <c r="J98" s="274"/>
    </row>
    <row r="99" spans="1:10" s="13" customFormat="1" ht="36.6" customHeight="1" x14ac:dyDescent="0.25">
      <c r="A99" s="173" t="s">
        <v>87</v>
      </c>
      <c r="B99" s="72"/>
      <c r="C99" s="73"/>
      <c r="D99" s="72"/>
      <c r="E99" s="71"/>
      <c r="F99" s="72"/>
      <c r="G99" s="71"/>
      <c r="H99" s="72"/>
      <c r="I99" s="71"/>
      <c r="J99" s="274"/>
    </row>
    <row r="100" spans="1:10" s="13" customFormat="1" ht="36.6" customHeight="1" x14ac:dyDescent="0.25">
      <c r="A100" s="50" t="s">
        <v>88</v>
      </c>
      <c r="B100" s="72"/>
      <c r="C100" s="73"/>
      <c r="D100" s="72"/>
      <c r="E100" s="71"/>
      <c r="F100" s="72"/>
      <c r="G100" s="71"/>
      <c r="H100" s="72"/>
      <c r="I100" s="71"/>
      <c r="J100" s="274"/>
    </row>
    <row r="101" spans="1:10" s="13" customFormat="1" ht="58.2" customHeight="1" x14ac:dyDescent="0.25">
      <c r="A101" s="173" t="s">
        <v>89</v>
      </c>
      <c r="B101" s="70"/>
      <c r="C101" s="73"/>
      <c r="D101" s="70"/>
      <c r="E101" s="71"/>
      <c r="F101" s="70"/>
      <c r="G101" s="71"/>
      <c r="H101" s="70"/>
      <c r="I101" s="71"/>
      <c r="J101" s="274"/>
    </row>
    <row r="102" spans="1:10" s="13" customFormat="1" ht="58.2" customHeight="1" thickBot="1" x14ac:dyDescent="0.3">
      <c r="A102" s="402" t="s">
        <v>424</v>
      </c>
      <c r="B102" s="74"/>
      <c r="C102" s="71"/>
      <c r="D102" s="74"/>
      <c r="E102" s="71"/>
      <c r="F102" s="74"/>
      <c r="G102" s="71"/>
      <c r="H102" s="74"/>
      <c r="I102" s="71"/>
      <c r="J102" s="274"/>
    </row>
    <row r="103" spans="1:10" s="13" customFormat="1" ht="58.2" customHeight="1" thickTop="1" x14ac:dyDescent="0.25">
      <c r="A103" s="132" t="s">
        <v>90</v>
      </c>
      <c r="B103" s="111">
        <f>SUM(B96:B102)</f>
        <v>0</v>
      </c>
      <c r="C103" s="73"/>
      <c r="D103" s="111">
        <f>SUM(D96:D102)</f>
        <v>0</v>
      </c>
      <c r="E103" s="336"/>
      <c r="F103" s="111">
        <f>SUM(F96:F102)</f>
        <v>0</v>
      </c>
      <c r="G103" s="336"/>
      <c r="H103" s="111">
        <f>SUM(H96:H102)</f>
        <v>0</v>
      </c>
      <c r="I103" s="336"/>
      <c r="J103" s="274"/>
    </row>
    <row r="104" spans="1:10" s="13" customFormat="1" ht="76.2" customHeight="1" thickBot="1" x14ac:dyDescent="0.35">
      <c r="A104" s="68" t="s">
        <v>91</v>
      </c>
      <c r="B104" s="292"/>
      <c r="C104" s="293"/>
      <c r="D104" s="292"/>
      <c r="E104" s="337"/>
      <c r="F104" s="292"/>
      <c r="G104" s="337"/>
      <c r="H104" s="292"/>
      <c r="I104" s="337"/>
      <c r="J104" s="274"/>
    </row>
    <row r="105" spans="1:10" s="15" customFormat="1" ht="46.8" customHeight="1" thickTop="1" x14ac:dyDescent="0.25">
      <c r="A105" s="164" t="s">
        <v>92</v>
      </c>
      <c r="B105" s="141">
        <f>B62</f>
        <v>0</v>
      </c>
      <c r="C105" s="52" t="str">
        <f t="shared" ref="C105:C110" si="16">IF(B105="","",IF(B105=0,"",(B105/B$6/$A$11)))</f>
        <v/>
      </c>
      <c r="D105" s="141">
        <f>D62</f>
        <v>0</v>
      </c>
      <c r="E105" s="52" t="str">
        <f t="shared" ref="E105:E110" si="17">IF(D105="","",IF(D105=0,"",(D105/D$6/$A$11)))</f>
        <v/>
      </c>
      <c r="F105" s="141">
        <f>F62</f>
        <v>0</v>
      </c>
      <c r="G105" s="52" t="str">
        <f t="shared" ref="G105:G110" si="18">IF(F105="","",IF(F105=0,"",(F105/F$6/$A$11)))</f>
        <v/>
      </c>
      <c r="H105" s="141">
        <f>H62</f>
        <v>0</v>
      </c>
      <c r="I105" s="52" t="str">
        <f t="shared" ref="I105:I110" si="19">IF(H105="","",IF(H105=0,"",(H105/H$6/$A$11)))</f>
        <v/>
      </c>
      <c r="J105" s="277"/>
    </row>
    <row r="106" spans="1:10" s="16" customFormat="1" ht="46.8" customHeight="1" thickBot="1" x14ac:dyDescent="0.3">
      <c r="A106" s="135" t="s">
        <v>93</v>
      </c>
      <c r="B106" s="124">
        <f>B79</f>
        <v>0</v>
      </c>
      <c r="C106" s="67" t="str">
        <f t="shared" si="16"/>
        <v/>
      </c>
      <c r="D106" s="124">
        <f>D79</f>
        <v>0</v>
      </c>
      <c r="E106" s="67" t="str">
        <f t="shared" si="17"/>
        <v/>
      </c>
      <c r="F106" s="124">
        <f>F79</f>
        <v>0</v>
      </c>
      <c r="G106" s="52" t="str">
        <f t="shared" si="18"/>
        <v/>
      </c>
      <c r="H106" s="124">
        <f>H79</f>
        <v>0</v>
      </c>
      <c r="I106" s="52" t="str">
        <f t="shared" si="19"/>
        <v/>
      </c>
      <c r="J106" s="274"/>
    </row>
    <row r="107" spans="1:10" s="9" customFormat="1" ht="46.8" customHeight="1" thickTop="1" x14ac:dyDescent="0.25">
      <c r="A107" s="137" t="s">
        <v>94</v>
      </c>
      <c r="B107" s="138">
        <f>SUM(B105:B106)</f>
        <v>0</v>
      </c>
      <c r="C107" s="41" t="str">
        <f t="shared" si="16"/>
        <v/>
      </c>
      <c r="D107" s="138">
        <f>SUM(D105:D106)</f>
        <v>0</v>
      </c>
      <c r="E107" s="41" t="str">
        <f t="shared" si="17"/>
        <v/>
      </c>
      <c r="F107" s="138">
        <f>SUM(F105:F106)</f>
        <v>0</v>
      </c>
      <c r="G107" s="52" t="str">
        <f t="shared" si="18"/>
        <v/>
      </c>
      <c r="H107" s="138">
        <f>SUM(H105:H106)</f>
        <v>0</v>
      </c>
      <c r="I107" s="52" t="str">
        <f t="shared" si="19"/>
        <v/>
      </c>
      <c r="J107" s="274"/>
    </row>
    <row r="108" spans="1:10" s="9" customFormat="1" ht="46.8" customHeight="1" x14ac:dyDescent="0.25">
      <c r="A108" s="133" t="s">
        <v>95</v>
      </c>
      <c r="B108" s="134">
        <f>B94</f>
        <v>0</v>
      </c>
      <c r="C108" s="52" t="str">
        <f t="shared" si="16"/>
        <v/>
      </c>
      <c r="D108" s="134">
        <f>D94</f>
        <v>0</v>
      </c>
      <c r="E108" s="52" t="str">
        <f t="shared" si="17"/>
        <v/>
      </c>
      <c r="F108" s="134">
        <f>F94</f>
        <v>0</v>
      </c>
      <c r="G108" s="52" t="str">
        <f t="shared" si="18"/>
        <v/>
      </c>
      <c r="H108" s="134">
        <f>H94</f>
        <v>0</v>
      </c>
      <c r="I108" s="52" t="str">
        <f t="shared" si="19"/>
        <v/>
      </c>
      <c r="J108" s="274"/>
    </row>
    <row r="109" spans="1:10" s="9" customFormat="1" ht="46.8" customHeight="1" thickBot="1" x14ac:dyDescent="0.3">
      <c r="A109" s="139" t="s">
        <v>96</v>
      </c>
      <c r="B109" s="136">
        <f>B103</f>
        <v>0</v>
      </c>
      <c r="C109" s="67" t="str">
        <f t="shared" si="16"/>
        <v/>
      </c>
      <c r="D109" s="136">
        <f>D103</f>
        <v>0</v>
      </c>
      <c r="E109" s="67" t="str">
        <f t="shared" si="17"/>
        <v/>
      </c>
      <c r="F109" s="136">
        <f>F103</f>
        <v>0</v>
      </c>
      <c r="G109" s="52" t="str">
        <f t="shared" si="18"/>
        <v/>
      </c>
      <c r="H109" s="136">
        <f>H103</f>
        <v>0</v>
      </c>
      <c r="I109" s="67" t="str">
        <f t="shared" si="19"/>
        <v/>
      </c>
      <c r="J109" s="274"/>
    </row>
    <row r="110" spans="1:10" s="9" customFormat="1" ht="46.8" customHeight="1" thickTop="1" x14ac:dyDescent="0.25">
      <c r="A110" s="137" t="s">
        <v>97</v>
      </c>
      <c r="B110" s="140">
        <f>B107+B108+B109</f>
        <v>0</v>
      </c>
      <c r="C110" s="49" t="str">
        <f t="shared" si="16"/>
        <v/>
      </c>
      <c r="D110" s="140">
        <f>D107+D108+D109</f>
        <v>0</v>
      </c>
      <c r="E110" s="49" t="str">
        <f t="shared" si="17"/>
        <v/>
      </c>
      <c r="F110" s="140">
        <f>F107+F108+F109</f>
        <v>0</v>
      </c>
      <c r="G110" s="197" t="str">
        <f t="shared" si="18"/>
        <v/>
      </c>
      <c r="H110" s="140">
        <f>H107+H108+H109</f>
        <v>0</v>
      </c>
      <c r="I110" s="197" t="str">
        <f t="shared" si="19"/>
        <v/>
      </c>
      <c r="J110" s="274"/>
    </row>
    <row r="111" spans="1:10" s="14" customFormat="1" ht="79.2" customHeight="1" x14ac:dyDescent="0.4">
      <c r="A111" s="142" t="s">
        <v>98</v>
      </c>
      <c r="B111" s="294"/>
      <c r="C111" s="73"/>
      <c r="D111" s="294"/>
      <c r="E111" s="73"/>
      <c r="F111" s="294"/>
      <c r="G111" s="73"/>
      <c r="H111" s="294"/>
      <c r="I111" s="73"/>
      <c r="J111" s="274"/>
    </row>
    <row r="112" spans="1:10" s="9" customFormat="1" ht="42" customHeight="1" x14ac:dyDescent="0.3">
      <c r="A112" s="143" t="s">
        <v>99</v>
      </c>
      <c r="B112" s="75"/>
      <c r="C112" s="76"/>
      <c r="D112" s="75"/>
      <c r="E112" s="76"/>
      <c r="F112" s="75"/>
      <c r="G112" s="76"/>
      <c r="H112" s="75"/>
      <c r="I112" s="76"/>
      <c r="J112" s="274"/>
    </row>
    <row r="113" spans="1:10" s="9" customFormat="1" ht="41.4" x14ac:dyDescent="0.25">
      <c r="A113" s="17" t="s">
        <v>412</v>
      </c>
      <c r="B113" s="104" t="s">
        <v>100</v>
      </c>
      <c r="C113" s="76"/>
      <c r="D113" s="104" t="s">
        <v>100</v>
      </c>
      <c r="E113" s="76"/>
      <c r="F113" s="104" t="s">
        <v>100</v>
      </c>
      <c r="G113" s="76"/>
      <c r="H113" s="104" t="s">
        <v>100</v>
      </c>
      <c r="I113" s="76"/>
      <c r="J113" s="274"/>
    </row>
    <row r="114" spans="1:10" s="11" customFormat="1" ht="32.4" customHeight="1" x14ac:dyDescent="0.25">
      <c r="A114" s="144" t="s">
        <v>101</v>
      </c>
      <c r="B114" s="51"/>
      <c r="C114" s="76"/>
      <c r="D114" s="51"/>
      <c r="E114" s="76"/>
      <c r="F114" s="51"/>
      <c r="G114" s="76"/>
      <c r="H114" s="51"/>
      <c r="I114" s="76"/>
      <c r="J114" s="277"/>
    </row>
    <row r="115" spans="1:10" s="16" customFormat="1" ht="32.4" customHeight="1" x14ac:dyDescent="0.25">
      <c r="A115" s="144" t="s">
        <v>102</v>
      </c>
      <c r="B115" s="51"/>
      <c r="C115" s="76"/>
      <c r="D115" s="51"/>
      <c r="E115" s="76"/>
      <c r="F115" s="51"/>
      <c r="G115" s="76"/>
      <c r="H115" s="51"/>
      <c r="I115" s="76"/>
      <c r="J115" s="274"/>
    </row>
    <row r="116" spans="1:10" s="6" customFormat="1" ht="31.8" customHeight="1" x14ac:dyDescent="0.25">
      <c r="A116" s="144" t="s">
        <v>103</v>
      </c>
      <c r="B116" s="51"/>
      <c r="C116" s="76"/>
      <c r="D116" s="51"/>
      <c r="E116" s="76"/>
      <c r="F116" s="51"/>
      <c r="G116" s="76"/>
      <c r="H116" s="51"/>
      <c r="I116" s="76"/>
      <c r="J116" s="274"/>
    </row>
    <row r="117" spans="1:10" s="9" customFormat="1" ht="31.8" customHeight="1" x14ac:dyDescent="0.25">
      <c r="A117" s="18" t="s">
        <v>104</v>
      </c>
      <c r="B117" s="51"/>
      <c r="C117" s="76"/>
      <c r="D117" s="51"/>
      <c r="E117" s="76"/>
      <c r="F117" s="51"/>
      <c r="G117" s="76"/>
      <c r="H117" s="51"/>
      <c r="I117" s="76"/>
      <c r="J117" s="274"/>
    </row>
    <row r="118" spans="1:10" s="9" customFormat="1" ht="30" customHeight="1" x14ac:dyDescent="0.25">
      <c r="A118" s="226" t="s">
        <v>105</v>
      </c>
      <c r="B118" s="51"/>
      <c r="C118" s="76"/>
      <c r="D118" s="51"/>
      <c r="E118" s="76"/>
      <c r="F118" s="51"/>
      <c r="G118" s="76"/>
      <c r="H118" s="51"/>
      <c r="I118" s="76"/>
      <c r="J118" s="274"/>
    </row>
    <row r="119" spans="1:10" s="9" customFormat="1" ht="33" customHeight="1" thickBot="1" x14ac:dyDescent="0.3">
      <c r="A119" s="227" t="s">
        <v>106</v>
      </c>
      <c r="B119" s="77"/>
      <c r="C119" s="76"/>
      <c r="D119" s="77"/>
      <c r="E119" s="76"/>
      <c r="F119" s="77"/>
      <c r="G119" s="76"/>
      <c r="H119" s="77"/>
      <c r="I119" s="76"/>
      <c r="J119" s="274"/>
    </row>
    <row r="120" spans="1:10" s="16" customFormat="1" ht="31.8" customHeight="1" thickTop="1" x14ac:dyDescent="0.25">
      <c r="A120" s="146" t="s">
        <v>107</v>
      </c>
      <c r="B120" s="78">
        <f>SUM(B114:B119)</f>
        <v>0</v>
      </c>
      <c r="C120" s="76"/>
      <c r="D120" s="78">
        <f>SUM(D114:D119)</f>
        <v>0</v>
      </c>
      <c r="E120" s="76"/>
      <c r="F120" s="78">
        <f>SUM(F114:F119)</f>
        <v>0</v>
      </c>
      <c r="G120" s="76"/>
      <c r="H120" s="78">
        <f>SUM(H114:H119)</f>
        <v>0</v>
      </c>
      <c r="I120" s="76"/>
      <c r="J120" s="274"/>
    </row>
    <row r="121" spans="1:10" s="6" customFormat="1" ht="31.8" customHeight="1" x14ac:dyDescent="0.25">
      <c r="A121" s="229" t="s">
        <v>108</v>
      </c>
      <c r="B121" s="51"/>
      <c r="C121" s="76"/>
      <c r="D121" s="51"/>
      <c r="E121" s="76"/>
      <c r="F121" s="51"/>
      <c r="G121" s="76"/>
      <c r="H121" s="51"/>
      <c r="I121" s="76"/>
      <c r="J121" s="274"/>
    </row>
    <row r="122" spans="1:10" s="9" customFormat="1" ht="31.8" customHeight="1" x14ac:dyDescent="0.25">
      <c r="A122" s="228" t="s">
        <v>109</v>
      </c>
      <c r="B122" s="78">
        <f>SUM(B120:B121)</f>
        <v>0</v>
      </c>
      <c r="C122" s="76"/>
      <c r="D122" s="78">
        <f>SUM(D120:D121)</f>
        <v>0</v>
      </c>
      <c r="E122" s="76"/>
      <c r="F122" s="78">
        <f>SUM(F120:F121)</f>
        <v>0</v>
      </c>
      <c r="G122" s="76"/>
      <c r="H122" s="78">
        <f>SUM(H120:H121)</f>
        <v>0</v>
      </c>
      <c r="I122" s="76"/>
      <c r="J122" s="274"/>
    </row>
    <row r="123" spans="1:10" s="9" customFormat="1" ht="52.8" customHeight="1" x14ac:dyDescent="0.25">
      <c r="A123" s="143" t="s">
        <v>110</v>
      </c>
      <c r="B123" s="75"/>
      <c r="C123" s="76"/>
      <c r="D123" s="75"/>
      <c r="E123" s="76"/>
      <c r="F123" s="75"/>
      <c r="G123" s="76"/>
      <c r="H123" s="75"/>
      <c r="I123" s="76"/>
      <c r="J123" s="274"/>
    </row>
    <row r="124" spans="1:10" s="16" customFormat="1" ht="31.8" customHeight="1" x14ac:dyDescent="0.25">
      <c r="A124" s="144" t="s">
        <v>111</v>
      </c>
      <c r="B124" s="51"/>
      <c r="C124" s="76"/>
      <c r="D124" s="51"/>
      <c r="E124" s="76"/>
      <c r="F124" s="51"/>
      <c r="G124" s="76"/>
      <c r="H124" s="51"/>
      <c r="I124" s="76"/>
      <c r="J124" s="274"/>
    </row>
    <row r="125" spans="1:10" s="6" customFormat="1" ht="32.4" customHeight="1" x14ac:dyDescent="0.25">
      <c r="A125" s="144" t="s">
        <v>112</v>
      </c>
      <c r="B125" s="51"/>
      <c r="C125" s="76"/>
      <c r="D125" s="51"/>
      <c r="E125" s="76"/>
      <c r="F125" s="51"/>
      <c r="G125" s="76"/>
      <c r="H125" s="51"/>
      <c r="I125" s="76"/>
      <c r="J125" s="274"/>
    </row>
    <row r="126" spans="1:10" s="9" customFormat="1" ht="32.4" customHeight="1" x14ac:dyDescent="0.25">
      <c r="A126" s="144" t="s">
        <v>113</v>
      </c>
      <c r="B126" s="51"/>
      <c r="C126" s="76"/>
      <c r="D126" s="51"/>
      <c r="E126" s="76"/>
      <c r="F126" s="51"/>
      <c r="G126" s="76"/>
      <c r="H126" s="51"/>
      <c r="I126" s="76"/>
      <c r="J126" s="274"/>
    </row>
    <row r="127" spans="1:10" s="9" customFormat="1" ht="35.4" customHeight="1" x14ac:dyDescent="0.25">
      <c r="A127" s="18" t="s">
        <v>114</v>
      </c>
      <c r="B127" s="51"/>
      <c r="C127" s="76"/>
      <c r="D127" s="48"/>
      <c r="E127" s="76"/>
      <c r="F127" s="48"/>
      <c r="G127" s="76"/>
      <c r="H127" s="48"/>
      <c r="I127" s="76"/>
      <c r="J127" s="274"/>
    </row>
    <row r="128" spans="1:10" s="9" customFormat="1" ht="35.4" customHeight="1" x14ac:dyDescent="0.25">
      <c r="A128" s="226" t="s">
        <v>105</v>
      </c>
      <c r="B128" s="51"/>
      <c r="C128" s="76"/>
      <c r="D128" s="48"/>
      <c r="E128" s="76"/>
      <c r="F128" s="48"/>
      <c r="G128" s="76"/>
      <c r="H128" s="48"/>
      <c r="I128" s="76"/>
      <c r="J128" s="274"/>
    </row>
    <row r="129" spans="1:10" ht="37.200000000000003" customHeight="1" thickBot="1" x14ac:dyDescent="0.3">
      <c r="A129" s="246" t="s">
        <v>106</v>
      </c>
      <c r="B129" s="295"/>
      <c r="C129" s="76"/>
      <c r="D129" s="77"/>
      <c r="E129" s="76"/>
      <c r="F129" s="77"/>
      <c r="G129" s="76"/>
      <c r="H129" s="77"/>
      <c r="I129" s="76"/>
    </row>
    <row r="130" spans="1:10" s="9" customFormat="1" ht="29.4" customHeight="1" thickTop="1" x14ac:dyDescent="0.25">
      <c r="A130" s="247" t="s">
        <v>115</v>
      </c>
      <c r="B130" s="78">
        <f>SUM(B124:B129)</f>
        <v>0</v>
      </c>
      <c r="C130" s="76"/>
      <c r="D130" s="78">
        <f>SUM(D124:D129)</f>
        <v>0</v>
      </c>
      <c r="E130" s="76"/>
      <c r="F130" s="78">
        <f>SUM(F124:F129)</f>
        <v>0</v>
      </c>
      <c r="G130" s="76"/>
      <c r="H130" s="78">
        <f>SUM(H124:H129)</f>
        <v>0</v>
      </c>
      <c r="I130" s="76"/>
      <c r="J130" s="274"/>
    </row>
    <row r="131" spans="1:10" s="9" customFormat="1" ht="29.4" customHeight="1" x14ac:dyDescent="0.25">
      <c r="A131" s="248" t="s">
        <v>108</v>
      </c>
      <c r="B131" s="51"/>
      <c r="C131" s="76"/>
      <c r="D131" s="51"/>
      <c r="E131" s="76"/>
      <c r="F131" s="51"/>
      <c r="G131" s="76"/>
      <c r="H131" s="51"/>
      <c r="I131" s="76"/>
      <c r="J131" s="274"/>
    </row>
    <row r="132" spans="1:10" ht="29.4" customHeight="1" x14ac:dyDescent="0.25">
      <c r="A132" s="248" t="s">
        <v>116</v>
      </c>
      <c r="B132" s="78">
        <f>SUM(B130:B131)</f>
        <v>0</v>
      </c>
      <c r="C132" s="76"/>
      <c r="D132" s="78">
        <f>SUM(D130:D131)</f>
        <v>0</v>
      </c>
      <c r="E132" s="76"/>
      <c r="F132" s="78">
        <f>SUM(F130:F131)</f>
        <v>0</v>
      </c>
      <c r="G132" s="76"/>
      <c r="H132" s="78">
        <f>SUM(H130:H131)</f>
        <v>0</v>
      </c>
      <c r="I132" s="76"/>
    </row>
    <row r="133" spans="1:10" s="9" customFormat="1" ht="87.6" customHeight="1" x14ac:dyDescent="0.25">
      <c r="A133" s="103" t="s">
        <v>117</v>
      </c>
      <c r="B133" s="79"/>
      <c r="C133" s="80"/>
      <c r="D133" s="79"/>
      <c r="E133" s="80"/>
      <c r="F133" s="79"/>
      <c r="G133" s="80"/>
      <c r="H133" s="79"/>
      <c r="I133" s="80"/>
      <c r="J133" s="274"/>
    </row>
    <row r="134" spans="1:10" s="9" customFormat="1" ht="38.4" customHeight="1" x14ac:dyDescent="0.25">
      <c r="A134" s="105" t="s">
        <v>118</v>
      </c>
      <c r="B134" s="51"/>
      <c r="C134" s="80"/>
      <c r="D134" s="51"/>
      <c r="E134" s="80"/>
      <c r="F134" s="51"/>
      <c r="G134" s="80"/>
      <c r="H134" s="51"/>
      <c r="I134" s="80"/>
      <c r="J134" s="274"/>
    </row>
    <row r="135" spans="1:10" s="9" customFormat="1" ht="31.2" customHeight="1" thickBot="1" x14ac:dyDescent="0.3">
      <c r="A135" s="230" t="s">
        <v>119</v>
      </c>
      <c r="B135" s="231"/>
      <c r="C135" s="145"/>
      <c r="D135" s="231"/>
      <c r="E135" s="145"/>
      <c r="F135" s="231"/>
      <c r="G135" s="145"/>
      <c r="H135" s="231"/>
      <c r="I135" s="145"/>
      <c r="J135" s="274"/>
    </row>
    <row r="136" spans="1:10" s="9" customFormat="1" ht="31.2" customHeight="1" thickTop="1" x14ac:dyDescent="0.25">
      <c r="A136" s="146" t="s">
        <v>120</v>
      </c>
      <c r="B136" s="147">
        <f>SUM(B134:B135)</f>
        <v>0</v>
      </c>
      <c r="C136" s="145"/>
      <c r="D136" s="147">
        <f>SUM(D134:D135)</f>
        <v>0</v>
      </c>
      <c r="E136" s="145"/>
      <c r="F136" s="147">
        <f>SUM(F134:F135)</f>
        <v>0</v>
      </c>
      <c r="G136" s="145"/>
      <c r="H136" s="147">
        <f>SUM(H134:H135)</f>
        <v>0</v>
      </c>
      <c r="I136" s="145"/>
      <c r="J136" s="274"/>
    </row>
    <row r="137" spans="1:10" s="9" customFormat="1" ht="31.2" customHeight="1" x14ac:dyDescent="0.25">
      <c r="A137" s="232" t="s">
        <v>108</v>
      </c>
      <c r="B137" s="10"/>
      <c r="C137" s="145"/>
      <c r="D137" s="10"/>
      <c r="E137" s="145"/>
      <c r="F137" s="10"/>
      <c r="G137" s="145"/>
      <c r="H137" s="10"/>
      <c r="I137" s="145"/>
      <c r="J137" s="274"/>
    </row>
    <row r="138" spans="1:10" s="9" customFormat="1" ht="31.2" customHeight="1" x14ac:dyDescent="0.25">
      <c r="A138" s="228" t="s">
        <v>121</v>
      </c>
      <c r="B138" s="147">
        <f>SUM(B136:B137)</f>
        <v>0</v>
      </c>
      <c r="C138" s="145"/>
      <c r="D138" s="147">
        <f>SUM(D136:D137)</f>
        <v>0</v>
      </c>
      <c r="E138" s="145"/>
      <c r="F138" s="147">
        <f>SUM(F136:F137)</f>
        <v>0</v>
      </c>
      <c r="G138" s="145"/>
      <c r="H138" s="147">
        <f>SUM(H136:H137)</f>
        <v>0</v>
      </c>
      <c r="I138" s="145"/>
      <c r="J138" s="274"/>
    </row>
    <row r="139" spans="1:10" s="14" customFormat="1" ht="58.2" customHeight="1" x14ac:dyDescent="0.3">
      <c r="A139" s="155" t="s">
        <v>122</v>
      </c>
      <c r="B139" s="102"/>
      <c r="C139" s="296"/>
      <c r="D139" s="102"/>
      <c r="E139" s="296"/>
      <c r="F139" s="102"/>
      <c r="G139" s="296"/>
      <c r="H139" s="102"/>
      <c r="I139" s="296"/>
      <c r="J139" s="274"/>
    </row>
    <row r="140" spans="1:10" s="14" customFormat="1" ht="43.2" customHeight="1" x14ac:dyDescent="0.25">
      <c r="A140" s="148" t="s">
        <v>92</v>
      </c>
      <c r="B140" s="43">
        <f>B105</f>
        <v>0</v>
      </c>
      <c r="C140" s="297"/>
      <c r="D140" s="43">
        <f>D105</f>
        <v>0</v>
      </c>
      <c r="E140" s="297"/>
      <c r="F140" s="43">
        <f>F105</f>
        <v>0</v>
      </c>
      <c r="G140" s="297"/>
      <c r="H140" s="43">
        <f>H105</f>
        <v>0</v>
      </c>
      <c r="I140" s="297"/>
      <c r="J140" s="274"/>
    </row>
    <row r="141" spans="1:10" s="14" customFormat="1" ht="32.4" customHeight="1" x14ac:dyDescent="0.25">
      <c r="A141" s="148" t="s">
        <v>93</v>
      </c>
      <c r="B141" s="43">
        <f>B106</f>
        <v>0</v>
      </c>
      <c r="C141" s="297"/>
      <c r="D141" s="43">
        <f>D106</f>
        <v>0</v>
      </c>
      <c r="E141" s="297"/>
      <c r="F141" s="43">
        <f>F106</f>
        <v>0</v>
      </c>
      <c r="G141" s="297"/>
      <c r="H141" s="43">
        <f>H106</f>
        <v>0</v>
      </c>
      <c r="I141" s="297"/>
      <c r="J141" s="274"/>
    </row>
    <row r="142" spans="1:10" s="14" customFormat="1" ht="38.4" customHeight="1" x14ac:dyDescent="0.25">
      <c r="A142" s="149" t="s">
        <v>123</v>
      </c>
      <c r="B142" s="43">
        <f>B108</f>
        <v>0</v>
      </c>
      <c r="C142" s="297"/>
      <c r="D142" s="43">
        <f>D108</f>
        <v>0</v>
      </c>
      <c r="E142" s="297"/>
      <c r="F142" s="43">
        <f>F108</f>
        <v>0</v>
      </c>
      <c r="G142" s="297"/>
      <c r="H142" s="43">
        <f>H108</f>
        <v>0</v>
      </c>
      <c r="I142" s="297"/>
      <c r="J142" s="274"/>
    </row>
    <row r="143" spans="1:10" s="7" customFormat="1" ht="40.200000000000003" customHeight="1" x14ac:dyDescent="0.25">
      <c r="A143" s="149" t="s">
        <v>124</v>
      </c>
      <c r="B143" s="43">
        <f>B109</f>
        <v>0</v>
      </c>
      <c r="C143" s="297"/>
      <c r="D143" s="43">
        <f>D109</f>
        <v>0</v>
      </c>
      <c r="E143" s="297"/>
      <c r="F143" s="43">
        <f>F109</f>
        <v>0</v>
      </c>
      <c r="G143" s="297"/>
      <c r="H143" s="43">
        <f>H109</f>
        <v>0</v>
      </c>
      <c r="I143" s="297"/>
      <c r="J143" s="274"/>
    </row>
    <row r="144" spans="1:10" s="14" customFormat="1" ht="31.2" customHeight="1" x14ac:dyDescent="0.25">
      <c r="A144" s="149" t="s">
        <v>109</v>
      </c>
      <c r="B144" s="43">
        <f>B122</f>
        <v>0</v>
      </c>
      <c r="C144" s="297"/>
      <c r="D144" s="43">
        <f>D122</f>
        <v>0</v>
      </c>
      <c r="E144" s="297"/>
      <c r="F144" s="43">
        <f>F122</f>
        <v>0</v>
      </c>
      <c r="G144" s="297"/>
      <c r="H144" s="43">
        <f>H122</f>
        <v>0</v>
      </c>
      <c r="I144" s="297"/>
      <c r="J144" s="274"/>
    </row>
    <row r="145" spans="1:10" s="14" customFormat="1" ht="31.2" customHeight="1" x14ac:dyDescent="0.25">
      <c r="A145" s="149" t="s">
        <v>116</v>
      </c>
      <c r="B145" s="43">
        <f>B132</f>
        <v>0</v>
      </c>
      <c r="C145" s="297"/>
      <c r="D145" s="43">
        <f>D132</f>
        <v>0</v>
      </c>
      <c r="E145" s="297"/>
      <c r="F145" s="43">
        <f>F132</f>
        <v>0</v>
      </c>
      <c r="G145" s="297"/>
      <c r="H145" s="43">
        <f>H132</f>
        <v>0</v>
      </c>
      <c r="I145" s="297"/>
      <c r="J145" s="274"/>
    </row>
    <row r="146" spans="1:10" s="14" customFormat="1" ht="34.200000000000003" customHeight="1" thickBot="1" x14ac:dyDescent="0.3">
      <c r="A146" s="139" t="s">
        <v>125</v>
      </c>
      <c r="B146" s="67">
        <f>B138</f>
        <v>0</v>
      </c>
      <c r="C146" s="297"/>
      <c r="D146" s="67">
        <f>D138</f>
        <v>0</v>
      </c>
      <c r="E146" s="297"/>
      <c r="F146" s="67">
        <f>F138</f>
        <v>0</v>
      </c>
      <c r="G146" s="297"/>
      <c r="H146" s="67">
        <f>H138</f>
        <v>0</v>
      </c>
      <c r="I146" s="297"/>
      <c r="J146" s="274"/>
    </row>
    <row r="147" spans="1:10" s="14" customFormat="1" ht="44.4" customHeight="1" thickTop="1" x14ac:dyDescent="0.25">
      <c r="A147" s="344" t="s">
        <v>408</v>
      </c>
      <c r="B147" s="150">
        <f>SUM(B140:B146)</f>
        <v>0</v>
      </c>
      <c r="C147" s="298"/>
      <c r="D147" s="150">
        <f>SUM(D140:D146)</f>
        <v>0</v>
      </c>
      <c r="E147" s="298"/>
      <c r="F147" s="150">
        <f>SUM(F140:F146)</f>
        <v>0</v>
      </c>
      <c r="G147" s="298"/>
      <c r="H147" s="150">
        <f>SUM(H140:H146)</f>
        <v>0</v>
      </c>
      <c r="I147" s="298"/>
      <c r="J147" s="274"/>
    </row>
    <row r="148" spans="1:10" s="14" customFormat="1" ht="78" customHeight="1" x14ac:dyDescent="0.25">
      <c r="A148" s="345" t="s">
        <v>409</v>
      </c>
      <c r="B148"/>
      <c r="C148" s="298"/>
      <c r="D148" s="299"/>
      <c r="E148" s="298"/>
      <c r="F148" s="300"/>
      <c r="G148" s="340"/>
      <c r="H148" s="340"/>
      <c r="I148" s="340"/>
      <c r="J148" s="274"/>
    </row>
    <row r="149" spans="1:10" s="14" customFormat="1" ht="25.05" customHeight="1" x14ac:dyDescent="0.25">
      <c r="A149" s="133" t="s">
        <v>127</v>
      </c>
      <c r="B149" s="188"/>
      <c r="C149" s="297"/>
      <c r="D149" s="301"/>
      <c r="E149" s="336"/>
      <c r="F149" s="300"/>
      <c r="G149" s="340"/>
      <c r="H149" s="340"/>
      <c r="I149" s="340"/>
      <c r="J149" s="274"/>
    </row>
    <row r="150" spans="1:10" s="14" customFormat="1" ht="25.05" customHeight="1" x14ac:dyDescent="0.25">
      <c r="A150" s="186" t="s">
        <v>128</v>
      </c>
      <c r="B150" s="188"/>
      <c r="C150" s="297"/>
      <c r="D150" s="301"/>
      <c r="E150" s="336"/>
      <c r="F150" s="300"/>
      <c r="G150" s="340"/>
      <c r="H150" s="340"/>
      <c r="I150" s="340"/>
      <c r="J150" s="274"/>
    </row>
    <row r="151" spans="1:10" s="14" customFormat="1" ht="25.05" customHeight="1" x14ac:dyDescent="0.25">
      <c r="A151" s="187" t="s">
        <v>129</v>
      </c>
      <c r="B151" s="188"/>
      <c r="C151" s="297"/>
      <c r="D151" s="301"/>
      <c r="E151" s="336"/>
      <c r="F151" s="300"/>
      <c r="G151" s="340"/>
      <c r="H151" s="340"/>
      <c r="I151" s="340"/>
      <c r="J151" s="274"/>
    </row>
    <row r="152" spans="1:10" s="14" customFormat="1" ht="48.6" customHeight="1" thickBot="1" x14ac:dyDescent="0.35">
      <c r="A152" s="151" t="s">
        <v>130</v>
      </c>
      <c r="B152" s="302">
        <f>B149-(SUM(B150:B151))</f>
        <v>0</v>
      </c>
      <c r="C152" s="303"/>
      <c r="D152" s="304"/>
      <c r="E152" s="303"/>
      <c r="F152" s="305"/>
      <c r="G152" s="306"/>
      <c r="H152" s="307"/>
      <c r="I152" s="307"/>
      <c r="J152" s="308"/>
    </row>
    <row r="153" spans="1:10" s="7" customFormat="1" ht="56.4" customHeight="1" thickTop="1" thickBot="1" x14ac:dyDescent="0.3">
      <c r="A153" s="106" t="s">
        <v>131</v>
      </c>
      <c r="B153" s="309">
        <f>ROUNDDOWN(B147-B152,2)</f>
        <v>0</v>
      </c>
      <c r="C153" s="310" t="str">
        <f>IF((B153)=0,"",IF((B153)&lt;&gt;0,"Kontrollera siffrorna!"))</f>
        <v/>
      </c>
      <c r="D153" s="294"/>
      <c r="E153" s="336"/>
      <c r="F153" s="71"/>
      <c r="G153" s="336"/>
      <c r="H153" s="336"/>
      <c r="I153" s="336"/>
      <c r="J153" s="274"/>
    </row>
    <row r="154" spans="1:10" s="14" customFormat="1" ht="25.05" customHeight="1" thickTop="1" x14ac:dyDescent="0.25">
      <c r="A154" s="133" t="s">
        <v>132</v>
      </c>
      <c r="B154" s="188"/>
      <c r="C154" s="343"/>
      <c r="D154" s="301"/>
      <c r="E154" s="336"/>
      <c r="F154" s="300"/>
      <c r="G154" s="340"/>
      <c r="H154" s="340"/>
      <c r="I154" s="340"/>
      <c r="J154" s="274"/>
    </row>
    <row r="155" spans="1:10" s="14" customFormat="1" ht="25.05" customHeight="1" x14ac:dyDescent="0.25">
      <c r="A155" s="133" t="s">
        <v>133</v>
      </c>
      <c r="B155" s="188"/>
      <c r="C155" s="343"/>
      <c r="D155" s="301"/>
      <c r="E155" s="336"/>
      <c r="F155" s="300"/>
      <c r="G155" s="340"/>
      <c r="H155" s="340"/>
      <c r="I155" s="340"/>
      <c r="J155" s="274"/>
    </row>
    <row r="156" spans="1:10" s="14" customFormat="1" ht="25.05" customHeight="1" thickBot="1" x14ac:dyDescent="0.3">
      <c r="A156" s="133" t="s">
        <v>134</v>
      </c>
      <c r="B156" s="188"/>
      <c r="C156" s="343"/>
      <c r="D156" s="301"/>
      <c r="E156" s="336"/>
      <c r="F156" s="300"/>
      <c r="G156" s="340"/>
      <c r="H156" s="340"/>
      <c r="I156" s="340"/>
      <c r="J156" s="274"/>
    </row>
    <row r="157" spans="1:10" s="14" customFormat="1" ht="46.2" customHeight="1" thickTop="1" x14ac:dyDescent="0.3">
      <c r="A157" s="152" t="s">
        <v>135</v>
      </c>
      <c r="B157" s="311">
        <f>B154-(SUM(B155:B156))</f>
        <v>0</v>
      </c>
      <c r="C157"/>
      <c r="D157" s="312"/>
      <c r="E157" s="303"/>
      <c r="F157" s="305"/>
      <c r="G157" s="307"/>
      <c r="H157" s="307"/>
      <c r="I157" s="307"/>
      <c r="J157" s="308"/>
    </row>
    <row r="158" spans="1:10" s="107" customFormat="1" ht="61.8" customHeight="1" x14ac:dyDescent="0.3">
      <c r="A158" s="189" t="s">
        <v>136</v>
      </c>
      <c r="B158" s="336"/>
      <c r="C158" s="71"/>
      <c r="D158" s="301"/>
      <c r="E158" s="95"/>
      <c r="F158" s="313"/>
      <c r="G158" s="314"/>
      <c r="H158" s="314"/>
      <c r="I158" s="314"/>
      <c r="J158" s="277"/>
    </row>
    <row r="159" spans="1:10" s="107" customFormat="1" ht="36" customHeight="1" x14ac:dyDescent="0.25">
      <c r="A159" s="156" t="s">
        <v>137</v>
      </c>
      <c r="B159" s="153"/>
      <c r="C159" s="81"/>
      <c r="D159" s="278"/>
      <c r="E159" s="95"/>
      <c r="F159" s="278"/>
      <c r="G159" s="314"/>
      <c r="H159" s="278"/>
      <c r="I159" s="314"/>
      <c r="J159" s="277"/>
    </row>
    <row r="160" spans="1:10" ht="25.05" customHeight="1" x14ac:dyDescent="0.25">
      <c r="A160" s="182" t="s">
        <v>138</v>
      </c>
      <c r="B160" s="82"/>
      <c r="C160" s="81"/>
      <c r="D160" s="279"/>
      <c r="F160" s="279"/>
      <c r="G160" s="336"/>
      <c r="H160" s="279"/>
      <c r="I160" s="336"/>
    </row>
    <row r="161" spans="1:10" ht="25.05" customHeight="1" x14ac:dyDescent="0.25">
      <c r="A161" s="175" t="s">
        <v>139</v>
      </c>
      <c r="B161" s="82"/>
      <c r="C161" s="81"/>
      <c r="D161" s="279"/>
      <c r="F161" s="279"/>
      <c r="G161" s="336"/>
      <c r="H161" s="279"/>
      <c r="I161" s="336"/>
    </row>
    <row r="162" spans="1:10" ht="25.05" customHeight="1" x14ac:dyDescent="0.25">
      <c r="A162" s="182" t="s">
        <v>140</v>
      </c>
      <c r="B162" s="82"/>
      <c r="C162" s="81"/>
      <c r="D162" s="279"/>
      <c r="F162" s="279"/>
      <c r="G162" s="336"/>
      <c r="H162" s="279"/>
      <c r="I162" s="336"/>
    </row>
    <row r="163" spans="1:10" ht="25.05" customHeight="1" x14ac:dyDescent="0.25">
      <c r="A163" s="182" t="s">
        <v>141</v>
      </c>
      <c r="B163" s="82"/>
      <c r="C163" s="81"/>
      <c r="D163" s="279"/>
      <c r="F163" s="279"/>
      <c r="G163" s="336"/>
      <c r="H163" s="279"/>
      <c r="I163" s="336"/>
    </row>
    <row r="164" spans="1:10" ht="25.05" customHeight="1" x14ac:dyDescent="0.25">
      <c r="A164" s="184" t="s">
        <v>142</v>
      </c>
      <c r="B164" s="83"/>
      <c r="C164" s="71"/>
      <c r="D164" s="117"/>
      <c r="F164" s="117"/>
      <c r="G164" s="336"/>
      <c r="H164" s="117"/>
      <c r="I164" s="336"/>
    </row>
    <row r="165" spans="1:10" ht="25.05" customHeight="1" x14ac:dyDescent="0.25">
      <c r="A165" s="185" t="s">
        <v>143</v>
      </c>
      <c r="B165" s="84">
        <f>SUM(B160:B164)</f>
        <v>0</v>
      </c>
      <c r="C165" s="71"/>
      <c r="D165" s="280">
        <f>SUM(D160:D164)</f>
        <v>0</v>
      </c>
      <c r="F165" s="280">
        <f>SUM(F160:F164)</f>
        <v>0</v>
      </c>
      <c r="G165" s="336"/>
      <c r="H165" s="280">
        <f>SUM(H160:H164)</f>
        <v>0</v>
      </c>
      <c r="I165" s="336"/>
    </row>
    <row r="166" spans="1:10" ht="25.05" customHeight="1" x14ac:dyDescent="0.25">
      <c r="A166" s="175" t="s">
        <v>144</v>
      </c>
      <c r="B166" s="85">
        <f>B18+B19+B20+B21+B66+B82+B114+B124+B48</f>
        <v>0</v>
      </c>
      <c r="C166" s="71"/>
      <c r="D166" s="281">
        <f>D18+D19+D20+D21+D66+D82+D114+D124+D48</f>
        <v>0</v>
      </c>
      <c r="F166" s="281">
        <f>F18+F19+F20+F21+F66+F82+F114+F124+F48</f>
        <v>0</v>
      </c>
      <c r="G166" s="336"/>
      <c r="H166" s="281">
        <f>H18+H19+H20+H21+H66+H82+H114+H124+H48</f>
        <v>0</v>
      </c>
      <c r="I166" s="336"/>
    </row>
    <row r="167" spans="1:10" s="403" customFormat="1" ht="25.05" customHeight="1" x14ac:dyDescent="0.25">
      <c r="A167" s="175" t="s">
        <v>145</v>
      </c>
      <c r="B167" s="86">
        <f>-(B46-B41-B43-B24+B68+B72+B74+B86+B88-B115-B125+B71+B51+B54+B55+B57-B44-B102)</f>
        <v>0</v>
      </c>
      <c r="C167" s="71"/>
      <c r="D167" s="86">
        <f>-(D46-D41-D43-D24+D68+D72+D74+D86+D88-D115-D125+D71+D51+D54+D55+D57-D44-D102)</f>
        <v>0</v>
      </c>
      <c r="E167" s="39"/>
      <c r="F167" s="86">
        <f>-(F46-F41-F43-F24+F68+F72+F74+F86+F88-F115-F125+F71+F51+F54+F55+F57-F44-F102)</f>
        <v>0</v>
      </c>
      <c r="G167" s="71"/>
      <c r="H167" s="86">
        <f>-(H46-H41-H43-H24+H68+H72+H74+H86+H88-H115-H125+H71+H51+H54+H55+H57-H44-H102)</f>
        <v>0</v>
      </c>
      <c r="I167" s="71"/>
      <c r="J167" s="274"/>
    </row>
    <row r="168" spans="1:10" ht="25.05" customHeight="1" x14ac:dyDescent="0.25">
      <c r="A168" s="182" t="s">
        <v>140</v>
      </c>
      <c r="B168" s="85">
        <f>B162</f>
        <v>0</v>
      </c>
      <c r="C168" s="71"/>
      <c r="D168" s="281">
        <f>D162</f>
        <v>0</v>
      </c>
      <c r="F168" s="281">
        <f>F162</f>
        <v>0</v>
      </c>
      <c r="G168" s="336"/>
      <c r="H168" s="281">
        <f>H162</f>
        <v>0</v>
      </c>
      <c r="I168" s="336"/>
    </row>
    <row r="169" spans="1:10" ht="25.05" customHeight="1" x14ac:dyDescent="0.25">
      <c r="A169" s="182" t="s">
        <v>141</v>
      </c>
      <c r="B169" s="85">
        <f>B163</f>
        <v>0</v>
      </c>
      <c r="C169" s="71"/>
      <c r="D169" s="281">
        <f>D163</f>
        <v>0</v>
      </c>
      <c r="F169" s="281">
        <f>F163</f>
        <v>0</v>
      </c>
      <c r="G169" s="336"/>
      <c r="H169" s="281">
        <f>H163</f>
        <v>0</v>
      </c>
      <c r="I169" s="336"/>
    </row>
    <row r="170" spans="1:10" ht="25.05" customHeight="1" x14ac:dyDescent="0.25">
      <c r="A170" s="184" t="s">
        <v>142</v>
      </c>
      <c r="B170" s="93">
        <f>-B44</f>
        <v>0</v>
      </c>
      <c r="C170" s="71"/>
      <c r="D170" s="287">
        <f>-D44</f>
        <v>0</v>
      </c>
      <c r="F170" s="287">
        <f>-F44</f>
        <v>0</v>
      </c>
      <c r="G170" s="336"/>
      <c r="H170" s="287">
        <f>-H44</f>
        <v>0</v>
      </c>
      <c r="I170" s="336"/>
    </row>
    <row r="171" spans="1:10" ht="25.05" customHeight="1" x14ac:dyDescent="0.25">
      <c r="A171" s="185" t="s">
        <v>146</v>
      </c>
      <c r="B171" s="84">
        <f>SUM(B166:B170)</f>
        <v>0</v>
      </c>
      <c r="C171" s="71"/>
      <c r="D171" s="280">
        <f>SUM(D166:D170)</f>
        <v>0</v>
      </c>
      <c r="F171" s="280">
        <f>SUM(F166:F170)</f>
        <v>0</v>
      </c>
      <c r="G171" s="336"/>
      <c r="H171" s="280">
        <f>SUM(H166:H170)</f>
        <v>0</v>
      </c>
      <c r="I171" s="336"/>
    </row>
    <row r="172" spans="1:10" ht="25.05" customHeight="1" x14ac:dyDescent="0.25">
      <c r="A172" s="175" t="s">
        <v>147</v>
      </c>
      <c r="B172" s="88">
        <f>ROUNDDOWN(B165-B171,2)</f>
        <v>0</v>
      </c>
      <c r="C172" s="89" t="str">
        <f>IF((B172)=0,"",IF((B172)&lt;&gt;0,"Kontrollera siffrorna!"))</f>
        <v/>
      </c>
      <c r="D172" s="287">
        <f>ROUNDDOWN(D165-D171,2)</f>
        <v>0</v>
      </c>
      <c r="F172" s="287">
        <f>ROUNDDOWN(F165-F171,2)</f>
        <v>0</v>
      </c>
      <c r="G172" s="336"/>
      <c r="H172" s="287">
        <f>ROUNDDOWN(H165-H171,2)</f>
        <v>0</v>
      </c>
      <c r="I172" s="336"/>
    </row>
    <row r="173" spans="1:10" ht="25.05" customHeight="1" x14ac:dyDescent="0.25">
      <c r="A173" s="156" t="s">
        <v>148</v>
      </c>
      <c r="B173" s="153"/>
      <c r="C173" s="71"/>
      <c r="D173" s="278"/>
      <c r="F173" s="278"/>
      <c r="G173" s="336"/>
      <c r="H173" s="278"/>
      <c r="I173" s="336"/>
    </row>
    <row r="174" spans="1:10" ht="25.05" customHeight="1" x14ac:dyDescent="0.25">
      <c r="A174" s="182" t="s">
        <v>149</v>
      </c>
      <c r="B174" s="82"/>
      <c r="C174" s="71"/>
      <c r="D174" s="279"/>
      <c r="F174" s="279"/>
      <c r="G174" s="336"/>
      <c r="H174" s="279"/>
      <c r="I174" s="336"/>
    </row>
    <row r="175" spans="1:10" ht="25.05" customHeight="1" x14ac:dyDescent="0.25">
      <c r="A175" s="175" t="s">
        <v>150</v>
      </c>
      <c r="B175" s="87">
        <f>-B162</f>
        <v>0</v>
      </c>
      <c r="C175" s="71"/>
      <c r="D175" s="282">
        <f>-D162</f>
        <v>0</v>
      </c>
      <c r="F175" s="282">
        <f>-F162</f>
        <v>0</v>
      </c>
      <c r="G175" s="336"/>
      <c r="H175" s="282">
        <f>-H162</f>
        <v>0</v>
      </c>
      <c r="I175" s="336"/>
    </row>
    <row r="176" spans="1:10" ht="25.05" customHeight="1" x14ac:dyDescent="0.25">
      <c r="A176" s="175" t="s">
        <v>151</v>
      </c>
      <c r="B176" s="88">
        <f>SUM(B174:B175)</f>
        <v>0</v>
      </c>
      <c r="C176" s="71"/>
      <c r="D176" s="283">
        <f>SUM(D174:D175)</f>
        <v>0</v>
      </c>
      <c r="F176" s="283">
        <f>SUM(F174:F175)</f>
        <v>0</v>
      </c>
      <c r="G176" s="336"/>
      <c r="H176" s="283">
        <f>SUM(H174:H175)</f>
        <v>0</v>
      </c>
      <c r="I176" s="336"/>
    </row>
    <row r="177" spans="1:10" ht="25.05" customHeight="1" x14ac:dyDescent="0.25">
      <c r="A177" s="182" t="s">
        <v>152</v>
      </c>
      <c r="B177" s="90"/>
      <c r="C177" s="71"/>
      <c r="D177" s="284"/>
      <c r="F177" s="284"/>
      <c r="G177" s="336"/>
      <c r="H177" s="284"/>
      <c r="I177" s="336"/>
    </row>
    <row r="178" spans="1:10" ht="25.05" customHeight="1" x14ac:dyDescent="0.25">
      <c r="A178" s="183" t="s">
        <v>153</v>
      </c>
      <c r="B178" s="84">
        <f>B176-B177</f>
        <v>0</v>
      </c>
      <c r="C178" s="71"/>
      <c r="D178" s="280">
        <f>D176-D177</f>
        <v>0</v>
      </c>
      <c r="F178" s="280">
        <f>F176-F177</f>
        <v>0</v>
      </c>
      <c r="G178" s="336"/>
      <c r="H178" s="280">
        <f>H176-H177</f>
        <v>0</v>
      </c>
      <c r="I178" s="336"/>
    </row>
    <row r="179" spans="1:10" s="403" customFormat="1" ht="30.6" customHeight="1" x14ac:dyDescent="0.25">
      <c r="A179" s="174" t="s">
        <v>154</v>
      </c>
      <c r="B179" s="85">
        <f>-B97+B41+B87</f>
        <v>0</v>
      </c>
      <c r="C179" s="71"/>
      <c r="D179" s="85">
        <f>-D97+D41+D87</f>
        <v>0</v>
      </c>
      <c r="E179" s="39"/>
      <c r="F179" s="85">
        <f>-F97+F41+F87</f>
        <v>0</v>
      </c>
      <c r="G179" s="71"/>
      <c r="H179" s="85">
        <f>-H97+H41+H87</f>
        <v>0</v>
      </c>
      <c r="I179" s="71"/>
      <c r="J179" s="274"/>
    </row>
    <row r="180" spans="1:10" ht="25.05" customHeight="1" x14ac:dyDescent="0.25">
      <c r="A180" s="174" t="s">
        <v>155</v>
      </c>
      <c r="B180" s="85">
        <f>B117</f>
        <v>0</v>
      </c>
      <c r="C180" s="71"/>
      <c r="D180" s="281">
        <f>D117</f>
        <v>0</v>
      </c>
      <c r="F180" s="281">
        <f>F117</f>
        <v>0</v>
      </c>
      <c r="G180" s="336"/>
      <c r="H180" s="281">
        <f>H117</f>
        <v>0</v>
      </c>
      <c r="I180" s="336"/>
    </row>
    <row r="181" spans="1:10" ht="25.05" customHeight="1" x14ac:dyDescent="0.25">
      <c r="A181" s="174" t="s">
        <v>156</v>
      </c>
      <c r="B181" s="87">
        <f>B127</f>
        <v>0</v>
      </c>
      <c r="C181" s="71"/>
      <c r="D181" s="282">
        <f>D127</f>
        <v>0</v>
      </c>
      <c r="E181" s="91"/>
      <c r="F181" s="282">
        <f>F127</f>
        <v>0</v>
      </c>
      <c r="G181" s="336"/>
      <c r="H181" s="282">
        <f>H127</f>
        <v>0</v>
      </c>
      <c r="I181" s="336"/>
    </row>
    <row r="182" spans="1:10" ht="25.05" customHeight="1" x14ac:dyDescent="0.25">
      <c r="A182" s="175" t="s">
        <v>151</v>
      </c>
      <c r="B182" s="315">
        <f>B179-B181-B180</f>
        <v>0</v>
      </c>
      <c r="C182" s="71"/>
      <c r="D182" s="285">
        <f>D179-D181-D180</f>
        <v>0</v>
      </c>
      <c r="F182" s="285">
        <f>F179-F181-F180</f>
        <v>0</v>
      </c>
      <c r="G182" s="336"/>
      <c r="H182" s="285">
        <f>H179-H181-H180</f>
        <v>0</v>
      </c>
      <c r="I182" s="336"/>
    </row>
    <row r="183" spans="1:10" ht="25.05" customHeight="1" x14ac:dyDescent="0.25">
      <c r="A183" s="175" t="s">
        <v>147</v>
      </c>
      <c r="B183" s="85">
        <f>ROUNDDOWN(IF(B178&gt;0,B178-B182,-B178+B182),2)</f>
        <v>0</v>
      </c>
      <c r="C183" s="92" t="str">
        <f>IF((B183)=0,"",IF((B183)&lt;&gt;0,"Kontrollera siffrorna!"))</f>
        <v/>
      </c>
      <c r="D183" s="281">
        <f>ROUNDDOWN(IF(D178&gt;0,D178-D182,-D178+D182),2)</f>
        <v>0</v>
      </c>
      <c r="F183" s="281">
        <f>ROUNDDOWN(IF(F178&gt;0,F178-F182,-F178+F182),2)</f>
        <v>0</v>
      </c>
      <c r="G183" s="336"/>
      <c r="H183" s="281">
        <f>ROUNDDOWN(IF(H178&gt;0,H178-H182,-H178+H182),2)</f>
        <v>0</v>
      </c>
      <c r="I183" s="336"/>
    </row>
    <row r="184" spans="1:10" ht="25.05" customHeight="1" x14ac:dyDescent="0.25">
      <c r="A184" s="157" t="s">
        <v>157</v>
      </c>
      <c r="B184" s="158"/>
      <c r="C184" s="71"/>
      <c r="D184" s="286"/>
      <c r="F184" s="286"/>
      <c r="G184" s="336"/>
      <c r="H184" s="286"/>
      <c r="I184" s="336"/>
    </row>
    <row r="185" spans="1:10" ht="25.05" customHeight="1" x14ac:dyDescent="0.25">
      <c r="A185" s="174" t="s">
        <v>158</v>
      </c>
      <c r="B185" s="82"/>
      <c r="C185" s="71"/>
      <c r="D185" s="279"/>
      <c r="F185" s="279"/>
      <c r="G185" s="336"/>
      <c r="H185" s="279"/>
      <c r="I185" s="336"/>
    </row>
    <row r="186" spans="1:10" ht="25.05" customHeight="1" x14ac:dyDescent="0.25">
      <c r="A186" s="175" t="s">
        <v>159</v>
      </c>
      <c r="B186" s="90"/>
      <c r="C186" s="71"/>
      <c r="D186" s="284"/>
      <c r="F186" s="284"/>
      <c r="G186" s="336"/>
      <c r="H186" s="284"/>
      <c r="I186" s="336"/>
    </row>
    <row r="187" spans="1:10" ht="25.05" customHeight="1" x14ac:dyDescent="0.25">
      <c r="A187" s="175" t="s">
        <v>151</v>
      </c>
      <c r="B187" s="88">
        <f>SUM(B185:B186)</f>
        <v>0</v>
      </c>
      <c r="C187" s="71"/>
      <c r="D187" s="283">
        <f>SUM(D185:D186)</f>
        <v>0</v>
      </c>
      <c r="F187" s="283">
        <f>SUM(F185:F186)</f>
        <v>0</v>
      </c>
      <c r="G187" s="336"/>
      <c r="H187" s="283">
        <f>SUM(H185:H186)</f>
        <v>0</v>
      </c>
      <c r="I187" s="336"/>
    </row>
    <row r="188" spans="1:10" ht="25.05" customHeight="1" x14ac:dyDescent="0.25">
      <c r="A188" s="174" t="s">
        <v>160</v>
      </c>
      <c r="B188" s="82"/>
      <c r="C188" s="71"/>
      <c r="D188" s="279"/>
      <c r="F188" s="279"/>
      <c r="G188" s="336"/>
      <c r="H188" s="279"/>
      <c r="I188" s="336"/>
    </row>
    <row r="189" spans="1:10" ht="25.05" customHeight="1" x14ac:dyDescent="0.25">
      <c r="A189" s="174" t="s">
        <v>161</v>
      </c>
      <c r="B189" s="90"/>
      <c r="C189" s="71"/>
      <c r="D189" s="284"/>
      <c r="F189" s="284"/>
      <c r="G189" s="336"/>
      <c r="H189" s="284"/>
      <c r="I189" s="336"/>
    </row>
    <row r="190" spans="1:10" ht="25.05" customHeight="1" x14ac:dyDescent="0.25">
      <c r="A190" s="175" t="s">
        <v>151</v>
      </c>
      <c r="B190" s="93">
        <f>SUM(B188:B189)</f>
        <v>0</v>
      </c>
      <c r="C190" s="71"/>
      <c r="D190" s="287">
        <f>SUM(D188:D189)</f>
        <v>0</v>
      </c>
      <c r="F190" s="287">
        <f>SUM(F188:F189)</f>
        <v>0</v>
      </c>
      <c r="G190" s="336"/>
      <c r="H190" s="287">
        <f>SUM(H188:H189)</f>
        <v>0</v>
      </c>
      <c r="I190" s="336"/>
    </row>
    <row r="191" spans="1:10" ht="25.05" customHeight="1" x14ac:dyDescent="0.25">
      <c r="A191" s="109" t="s">
        <v>162</v>
      </c>
      <c r="B191" s="84">
        <f>B187-B190</f>
        <v>0</v>
      </c>
      <c r="C191" s="71"/>
      <c r="D191" s="280">
        <f>D187-D190</f>
        <v>0</v>
      </c>
      <c r="F191" s="280">
        <f>F187-F190</f>
        <v>0</v>
      </c>
      <c r="G191" s="336"/>
      <c r="H191" s="280">
        <f>H187-H190</f>
        <v>0</v>
      </c>
      <c r="I191" s="336"/>
    </row>
    <row r="192" spans="1:10" ht="30.6" customHeight="1" x14ac:dyDescent="0.25">
      <c r="A192" s="174" t="s">
        <v>163</v>
      </c>
      <c r="B192" s="85">
        <f>B99+B23-B43-B52-B53-B69-B70</f>
        <v>0</v>
      </c>
      <c r="C192" s="71"/>
      <c r="D192" s="281">
        <f>D99+D23-D43-D52-D53-D69-D70</f>
        <v>0</v>
      </c>
      <c r="F192" s="281">
        <f>F99+F23-F43-F52-F53-F69-F70</f>
        <v>0</v>
      </c>
      <c r="G192" s="336"/>
      <c r="H192" s="281">
        <f>H99+H23-H43-H52-H53-H69-H70</f>
        <v>0</v>
      </c>
      <c r="I192" s="336"/>
    </row>
    <row r="193" spans="1:9" ht="25.05" customHeight="1" x14ac:dyDescent="0.25">
      <c r="A193" s="174" t="s">
        <v>164</v>
      </c>
      <c r="B193" s="85">
        <f>B116</f>
        <v>0</v>
      </c>
      <c r="C193" s="71"/>
      <c r="D193" s="281">
        <f>D116</f>
        <v>0</v>
      </c>
      <c r="F193" s="281">
        <f>F116</f>
        <v>0</v>
      </c>
      <c r="G193" s="336"/>
      <c r="H193" s="281">
        <f>H116</f>
        <v>0</v>
      </c>
      <c r="I193" s="336"/>
    </row>
    <row r="194" spans="1:9" ht="25.05" customHeight="1" x14ac:dyDescent="0.25">
      <c r="A194" s="174" t="s">
        <v>165</v>
      </c>
      <c r="B194" s="93">
        <f>B126</f>
        <v>0</v>
      </c>
      <c r="C194" s="71"/>
      <c r="D194" s="287">
        <f>D126</f>
        <v>0</v>
      </c>
      <c r="F194" s="287">
        <f>F126</f>
        <v>0</v>
      </c>
      <c r="G194" s="336"/>
      <c r="H194" s="287">
        <f>H126</f>
        <v>0</v>
      </c>
      <c r="I194" s="336"/>
    </row>
    <row r="195" spans="1:9" ht="25.05" customHeight="1" x14ac:dyDescent="0.25">
      <c r="A195" s="175" t="s">
        <v>151</v>
      </c>
      <c r="B195" s="88">
        <f>SUM(B192:B194)</f>
        <v>0</v>
      </c>
      <c r="C195" s="71"/>
      <c r="D195" s="283">
        <f>SUM(D192:D194)</f>
        <v>0</v>
      </c>
      <c r="F195" s="283">
        <f>SUM(F192:F194)</f>
        <v>0</v>
      </c>
      <c r="G195" s="336"/>
      <c r="H195" s="283">
        <f>SUM(H192:H194)</f>
        <v>0</v>
      </c>
      <c r="I195" s="336"/>
    </row>
    <row r="196" spans="1:9" ht="25.05" customHeight="1" x14ac:dyDescent="0.25">
      <c r="A196" s="175" t="s">
        <v>147</v>
      </c>
      <c r="B196" s="85">
        <f>ROUNDDOWN(IF(B191&gt;0,B191-B195,-B191+B195),2)</f>
        <v>0</v>
      </c>
      <c r="C196" s="92" t="str">
        <f>IF((B196)=0,"",IF((B196)&lt;&gt;0,"Kontrollera siffrorna!"))</f>
        <v/>
      </c>
      <c r="D196" s="281">
        <f>ROUNDDOWN(IF(D191&gt;0,D191-D195,-D191+D195),2)</f>
        <v>0</v>
      </c>
      <c r="F196" s="281">
        <f>ROUNDDOWN(IF(F191&gt;0,F191-F195,-F191+F195),2)</f>
        <v>0</v>
      </c>
      <c r="G196" s="336"/>
      <c r="H196" s="281">
        <f>ROUNDDOWN(IF(H191&gt;0,H191-H195,-H191+H195),2)</f>
        <v>0</v>
      </c>
      <c r="I196" s="336"/>
    </row>
    <row r="197" spans="1:9" ht="25.05" customHeight="1" x14ac:dyDescent="0.25">
      <c r="A197" s="159" t="s">
        <v>166</v>
      </c>
      <c r="B197" s="160"/>
      <c r="C197" s="71"/>
      <c r="D197" s="288"/>
      <c r="F197" s="288"/>
      <c r="G197" s="336"/>
      <c r="H197" s="288"/>
      <c r="I197" s="336"/>
    </row>
    <row r="198" spans="1:9" ht="25.05" customHeight="1" x14ac:dyDescent="0.25">
      <c r="A198" s="176" t="s">
        <v>167</v>
      </c>
      <c r="B198" s="82"/>
      <c r="C198" s="71"/>
      <c r="D198" s="279"/>
      <c r="F198" s="279"/>
      <c r="G198" s="336"/>
      <c r="H198" s="279"/>
      <c r="I198" s="336"/>
    </row>
    <row r="199" spans="1:9" ht="25.05" customHeight="1" x14ac:dyDescent="0.25">
      <c r="A199" s="176" t="s">
        <v>168</v>
      </c>
      <c r="B199" s="90"/>
      <c r="C199" s="71"/>
      <c r="D199" s="284"/>
      <c r="F199" s="284"/>
      <c r="G199" s="336"/>
      <c r="H199" s="284"/>
      <c r="I199" s="336"/>
    </row>
    <row r="200" spans="1:9" ht="25.05" customHeight="1" x14ac:dyDescent="0.25">
      <c r="A200" s="108" t="s">
        <v>169</v>
      </c>
      <c r="B200" s="84">
        <f>B198-B199</f>
        <v>0</v>
      </c>
      <c r="C200" s="71"/>
      <c r="D200" s="280">
        <f>D198-D199</f>
        <v>0</v>
      </c>
      <c r="F200" s="280">
        <f>F198-F199</f>
        <v>0</v>
      </c>
      <c r="G200" s="336"/>
      <c r="H200" s="280">
        <f>H198-H199</f>
        <v>0</v>
      </c>
      <c r="I200" s="336"/>
    </row>
    <row r="201" spans="1:9" ht="25.05" customHeight="1" x14ac:dyDescent="0.25">
      <c r="A201" s="177" t="s">
        <v>170</v>
      </c>
      <c r="B201" s="82">
        <f>B98</f>
        <v>0</v>
      </c>
      <c r="C201" s="71"/>
      <c r="D201" s="279">
        <f>D98</f>
        <v>0</v>
      </c>
      <c r="F201" s="279">
        <f>F98</f>
        <v>0</v>
      </c>
      <c r="G201" s="336"/>
      <c r="H201" s="279">
        <f>H98</f>
        <v>0</v>
      </c>
      <c r="I201" s="336"/>
    </row>
    <row r="202" spans="1:9" ht="25.05" customHeight="1" x14ac:dyDescent="0.25">
      <c r="A202" s="177" t="s">
        <v>171</v>
      </c>
      <c r="B202" s="82"/>
      <c r="C202" s="71"/>
      <c r="D202" s="279"/>
      <c r="F202" s="279"/>
      <c r="G202" s="336"/>
      <c r="H202" s="279"/>
      <c r="I202" s="336"/>
    </row>
    <row r="203" spans="1:9" ht="25.05" customHeight="1" x14ac:dyDescent="0.25">
      <c r="A203" s="177" t="s">
        <v>172</v>
      </c>
      <c r="B203" s="90"/>
      <c r="C203" s="71"/>
      <c r="D203" s="284"/>
      <c r="F203" s="284"/>
      <c r="G203" s="336"/>
      <c r="H203" s="284"/>
      <c r="I203" s="336"/>
    </row>
    <row r="204" spans="1:9" ht="25.05" customHeight="1" x14ac:dyDescent="0.25">
      <c r="A204" s="178" t="s">
        <v>151</v>
      </c>
      <c r="B204" s="94">
        <f>SUM(B201:B203)</f>
        <v>0</v>
      </c>
      <c r="C204" s="71"/>
      <c r="D204" s="289">
        <f>SUM(D201:D203)</f>
        <v>0</v>
      </c>
      <c r="F204" s="289">
        <f>SUM(F201:F203)</f>
        <v>0</v>
      </c>
      <c r="G204" s="336"/>
      <c r="H204" s="289">
        <f>SUM(H201:H203)</f>
        <v>0</v>
      </c>
      <c r="I204" s="336"/>
    </row>
    <row r="205" spans="1:9" ht="25.05" customHeight="1" x14ac:dyDescent="0.25">
      <c r="A205" s="110" t="s">
        <v>147</v>
      </c>
      <c r="B205" s="88">
        <f>ROUNDDOWN(IF(B200&gt;0,B200-B204,-B200-B204),2)</f>
        <v>0</v>
      </c>
      <c r="C205" s="92" t="str">
        <f>IF((B205)=0,"",IF((B205)&lt;&gt;0,"Kontrollera siffrorna!"))</f>
        <v/>
      </c>
      <c r="D205" s="283">
        <f>ROUNDDOWN(IF(D200&gt;0,D200-D204,-D200-D204),2)</f>
        <v>0</v>
      </c>
      <c r="F205" s="283">
        <f>ROUNDDOWN(IF(F200&gt;0,F200-F204,-F200-F204),2)</f>
        <v>0</v>
      </c>
      <c r="G205" s="336"/>
      <c r="H205" s="283">
        <f>ROUNDDOWN(IF(H200&gt;0,H200-H204,-H200-H204),2)</f>
        <v>0</v>
      </c>
      <c r="I205" s="336"/>
    </row>
    <row r="206" spans="1:9" ht="25.05" customHeight="1" x14ac:dyDescent="0.25">
      <c r="A206" s="157" t="s">
        <v>173</v>
      </c>
      <c r="B206" s="158"/>
      <c r="C206" s="71"/>
      <c r="D206" s="286"/>
      <c r="E206" s="95"/>
      <c r="F206" s="286"/>
      <c r="G206" s="336"/>
      <c r="H206" s="286"/>
      <c r="I206" s="336"/>
    </row>
    <row r="207" spans="1:9" ht="25.05" customHeight="1" x14ac:dyDescent="0.25">
      <c r="A207" s="175" t="s">
        <v>174</v>
      </c>
      <c r="B207" s="82"/>
      <c r="C207" s="71"/>
      <c r="D207" s="279"/>
      <c r="E207" s="95"/>
      <c r="F207" s="279"/>
      <c r="G207" s="336"/>
      <c r="H207" s="279"/>
      <c r="I207" s="336"/>
    </row>
    <row r="208" spans="1:9" ht="25.05" customHeight="1" x14ac:dyDescent="0.25">
      <c r="A208" s="175" t="s">
        <v>175</v>
      </c>
      <c r="B208" s="90"/>
      <c r="C208" s="71"/>
      <c r="D208" s="284"/>
      <c r="E208" s="95"/>
      <c r="F208" s="284"/>
      <c r="G208" s="336"/>
      <c r="H208" s="284"/>
      <c r="I208" s="336"/>
    </row>
    <row r="209" spans="1:9" ht="25.05" customHeight="1" x14ac:dyDescent="0.25">
      <c r="A209" s="179" t="s">
        <v>176</v>
      </c>
      <c r="B209" s="96">
        <f>B207-B208</f>
        <v>0</v>
      </c>
      <c r="C209" s="71"/>
      <c r="D209" s="290">
        <f>D207-D208</f>
        <v>0</v>
      </c>
      <c r="E209" s="95"/>
      <c r="F209" s="290">
        <f>F207-F208</f>
        <v>0</v>
      </c>
      <c r="G209" s="336"/>
      <c r="H209" s="290">
        <f>H207-H208</f>
        <v>0</v>
      </c>
      <c r="I209" s="336"/>
    </row>
    <row r="210" spans="1:9" ht="25.05" customHeight="1" x14ac:dyDescent="0.25">
      <c r="A210" s="175" t="s">
        <v>177</v>
      </c>
      <c r="B210" s="90"/>
      <c r="C210" s="71"/>
      <c r="D210" s="284"/>
      <c r="E210" s="95"/>
      <c r="F210" s="284"/>
      <c r="G210" s="336"/>
      <c r="H210" s="284"/>
      <c r="I210" s="336"/>
    </row>
    <row r="211" spans="1:9" ht="25.05" customHeight="1" x14ac:dyDescent="0.25">
      <c r="A211" s="175" t="s">
        <v>147</v>
      </c>
      <c r="B211" s="97">
        <f>ROUNDDOWN(IF(B209&gt;0,B209-B210,-B209-B210),2)</f>
        <v>0</v>
      </c>
      <c r="C211" s="71"/>
      <c r="D211" s="287">
        <f>ROUNDDOWN(IF(D209&gt;0,D209-D210,-D209-D210),2)</f>
        <v>0</v>
      </c>
      <c r="E211" s="95"/>
      <c r="F211" s="287">
        <f>ROUNDDOWN(IF(F209&gt;0,F209-F210,-F209-F210),2)</f>
        <v>0</v>
      </c>
      <c r="G211" s="336"/>
      <c r="H211" s="287">
        <f>ROUNDDOWN(IF(H209&gt;0,H209-H210,-H209-H210),2)</f>
        <v>0</v>
      </c>
      <c r="I211" s="336"/>
    </row>
    <row r="212" spans="1:9" ht="25.05" customHeight="1" x14ac:dyDescent="0.25">
      <c r="A212" s="157" t="s">
        <v>178</v>
      </c>
      <c r="B212" s="158"/>
      <c r="C212" s="71"/>
      <c r="E212" s="95"/>
      <c r="F212" s="40"/>
      <c r="G212" s="336"/>
      <c r="H212" s="336"/>
      <c r="I212" s="336"/>
    </row>
    <row r="213" spans="1:9" ht="25.05" customHeight="1" x14ac:dyDescent="0.25">
      <c r="A213" s="180" t="s">
        <v>179</v>
      </c>
      <c r="B213" s="98">
        <f>B61+B78+B93+B96+B121+B131+B137</f>
        <v>0</v>
      </c>
      <c r="C213" s="71"/>
      <c r="E213" s="95"/>
      <c r="F213" s="40"/>
      <c r="G213" s="336"/>
      <c r="H213" s="336"/>
      <c r="I213" s="336"/>
    </row>
    <row r="214" spans="1:9" ht="25.05" customHeight="1" x14ac:dyDescent="0.25">
      <c r="A214" s="180" t="s">
        <v>180</v>
      </c>
      <c r="B214" s="99">
        <f>B157</f>
        <v>0</v>
      </c>
      <c r="C214" s="71"/>
      <c r="E214" s="95"/>
      <c r="F214" s="40"/>
      <c r="G214" s="336"/>
      <c r="H214" s="336"/>
      <c r="I214" s="336"/>
    </row>
    <row r="215" spans="1:9" ht="25.05" customHeight="1" x14ac:dyDescent="0.25">
      <c r="A215" s="181" t="s">
        <v>147</v>
      </c>
      <c r="B215" s="93">
        <f>ROUNDDOWN(B213-B214,2)</f>
        <v>0</v>
      </c>
      <c r="C215" s="92" t="str">
        <f>IF((B215)=0,"",IF((B215)&lt;&gt;0,"Kontrollera siffrorna!"))</f>
        <v/>
      </c>
      <c r="E215" s="95"/>
      <c r="F215" s="40"/>
      <c r="G215" s="336"/>
      <c r="H215" s="336"/>
      <c r="I215" s="336"/>
    </row>
    <row r="216" spans="1:9" ht="44.4" customHeight="1" x14ac:dyDescent="0.25">
      <c r="A216" s="54" t="s">
        <v>181</v>
      </c>
      <c r="E216" s="95"/>
      <c r="F216" s="40"/>
      <c r="G216" s="336"/>
      <c r="H216" s="336"/>
      <c r="I216" s="336"/>
    </row>
    <row r="217" spans="1:9" ht="85.8" customHeight="1" x14ac:dyDescent="0.25">
      <c r="A217" s="100"/>
      <c r="B217"/>
      <c r="C217" s="101"/>
      <c r="E217" s="95"/>
      <c r="F217" s="40"/>
      <c r="G217" s="336"/>
      <c r="H217" s="336"/>
      <c r="I217" s="336"/>
    </row>
    <row r="218" spans="1:9" ht="23.4" customHeight="1" x14ac:dyDescent="0.25">
      <c r="A218" s="44" t="s">
        <v>182</v>
      </c>
      <c r="E218" s="95"/>
      <c r="F218" s="40"/>
      <c r="G218" s="336"/>
      <c r="H218" s="336"/>
      <c r="I218" s="336"/>
    </row>
    <row r="219" spans="1:9" ht="54.6" customHeight="1" x14ac:dyDescent="0.25">
      <c r="A219" s="162" t="s">
        <v>183</v>
      </c>
      <c r="B219"/>
      <c r="C219" s="102"/>
      <c r="D219" s="71"/>
      <c r="E219" s="71"/>
      <c r="F219" s="40"/>
      <c r="G219" s="336"/>
      <c r="H219" s="336"/>
      <c r="I219" s="336"/>
    </row>
    <row r="220" spans="1:9" ht="43.2" customHeight="1" x14ac:dyDescent="0.25">
      <c r="A220" s="163" t="s">
        <v>184</v>
      </c>
      <c r="B220"/>
      <c r="C220" s="71"/>
      <c r="E220" s="95"/>
      <c r="F220" s="40"/>
      <c r="G220" s="336"/>
      <c r="H220" s="336"/>
      <c r="I220" s="336"/>
    </row>
    <row r="221" spans="1:9" ht="27.6" x14ac:dyDescent="0.25">
      <c r="A221" s="54" t="s">
        <v>185</v>
      </c>
      <c r="F221" s="40"/>
      <c r="G221" s="336"/>
      <c r="H221" s="336"/>
      <c r="I221" s="336"/>
    </row>
    <row r="222" spans="1:9" x14ac:dyDescent="0.25">
      <c r="F222" s="40"/>
      <c r="G222" s="336"/>
      <c r="H222" s="336"/>
      <c r="I222" s="336"/>
    </row>
    <row r="223" spans="1:9" x14ac:dyDescent="0.25">
      <c r="F223" s="40"/>
      <c r="G223" s="336"/>
      <c r="H223" s="336"/>
      <c r="I223" s="336"/>
    </row>
    <row r="224" spans="1:9" x14ac:dyDescent="0.25">
      <c r="F224" s="40"/>
      <c r="G224" s="291"/>
      <c r="H224" s="291"/>
      <c r="I224" s="291"/>
    </row>
  </sheetData>
  <sheetProtection algorithmName="SHA-512" hashValue="uVzQzkUlck15a4sH4IOK/OAVTmccmUxXxMV+uz/pmu0H7Nl94RxzMFCcG57FFiHRxKOHoi8XwOMZw1tTeS4pyg==" saltValue="VEMSkxyuHlww2QEli/qdhw==" spinCount="100000" sheet="1" objects="1" scenarios="1"/>
  <conditionalFormatting sqref="B3">
    <cfRule type="expression" dxfId="39" priority="4">
      <formula>B3=#REF!</formula>
    </cfRule>
  </conditionalFormatting>
  <conditionalFormatting sqref="D3">
    <cfRule type="expression" dxfId="38" priority="3">
      <formula>D3=#REF!</formula>
    </cfRule>
  </conditionalFormatting>
  <conditionalFormatting sqref="F3">
    <cfRule type="expression" dxfId="37" priority="2">
      <formula>F3=#REF!</formula>
    </cfRule>
  </conditionalFormatting>
  <conditionalFormatting sqref="H3">
    <cfRule type="expression" dxfId="36" priority="1">
      <formula>H3=#REF!</formula>
    </cfRule>
  </conditionalFormatting>
  <dataValidations count="32">
    <dataValidation allowBlank="1" showInputMessage="1" showErrorMessage="1" promptTitle="Hyresgarantier" prompt="Hyresgarantierna upptas bland kortfristiga skulder i den finansiella ställningen i balansräkningen, om de har bokförts bland kortfristiga skulder. Om de har bokförts som långfristiga skulder, presenteras de i andra händelser som påverkar finansieringen. " sqref="B185" xr:uid="{CB411A69-4E4B-45DE-9EB2-23CF8C0B231B}"/>
    <dataValidation allowBlank="1" showInputMessage="1" showErrorMessage="1" prompt="Fyll i enhetens räkenskapsperiod från startdatumet till slutdatumet i den här rutan. T.ex. 1.1-31.12.2023." sqref="A9" xr:uid="{2090FA92-0CA6-4123-9AD0-D8461C8003A7}"/>
    <dataValidation operator="notBetween" showInputMessage="1" showErrorMessage="1" sqref="A11" xr:uid="{118889E3-4427-4EA8-ABD7-DF446430BE8E}"/>
    <dataValidation allowBlank="1" showInputMessage="1" showErrorMessage="1" prompt="Täytä huoneistoala- ja tilikauden pituus -solu. " sqref="E64 E82" xr:uid="{F1E18A8E-C978-4A55-9A9E-BCA20058CE59}"/>
    <dataValidation allowBlank="1" showInputMessage="1" showErrorMessage="1" prompt="Fyll i cellerna för lägenhetsyta och räkenskapsperiodens längd." sqref="C18 E18 G18 I18 C14:C15 E14:E15 G14:G15 I14:I15" xr:uid="{86421C33-4560-4481-98CA-889DF4CF67F4}"/>
    <dataValidation allowBlank="1" showInputMessage="1" showErrorMessage="1" promptTitle="Muut vuokratuotot" prompt="Muista vähentää muihin kuluihin kohdistuneet vuokratuotot (esim. varautumisiin kerätyt), jos niitä ei ole eritelty kirjanpidossa. " sqref="F18" xr:uid="{B16D6B65-B380-4B36-8D88-0120D8295A01}"/>
    <dataValidation allowBlank="1" showErrorMessage="1" promptTitle="Laskukaava" prompt="Muuta laskukaava sen mukaan, onko taseeseen aktivoidut esitetty +merkkisenä vai -merkkisenä. Tässä kaavassa taseeseen aktivoidut on hoito- ja rahoituskuluissa sekä varautumisissa esitetty +merkkisenä. " sqref="F179 B179 D179 H179" xr:uid="{EBB6BD98-A599-453D-89A9-5D9D3BFBA532}"/>
    <dataValidation allowBlank="1" showInputMessage="1" showErrorMessage="1" promptTitle="Förändringar i eget kapital " prompt="kan vara t.ex. förändringar i aktiekapitalet, förändringar i olika fonder osv. Kontrollera också att dividend inte har dragits av direkt från föregående räkenskapsperiod och räkenskapsperiodens resultat. Även dividenden ska beaktas i kalkylen." sqref="B198" xr:uid="{775A3C0C-40A5-4DB2-B7BF-AC37D3DD7231}"/>
    <dataValidation allowBlank="1" showInputMessage="1" showErrorMessage="1" promptTitle="Anvisning" prompt="Siffrorna tas direkt från bokslutet. Observera att även finansieringskostnader ska läggas till i kostnaderna." sqref="B161" xr:uid="{2996B344-D5B7-4BF5-95C2-E3CB7C672905}"/>
    <dataValidation allowBlank="1" showInputMessage="1" showErrorMessage="1" promptTitle="Anvisning" prompt="Siffrorna matas in direkt från bokslutet. Observera att även finansiella intäkter ska läggas till intäkterna." sqref="B160" xr:uid="{2EB6EBB9-6B81-4512-9818-AE23B9D792BC}"/>
    <dataValidation allowBlank="1" showInputMessage="1" showErrorMessage="1" prompt="Uppgifterna om utjämningsgruppen fylls i endast om samfundet använder utjämning. Kolumnen kan tas bort om den inte behövs." sqref="D2" xr:uid="{B96B0BE6-04A6-45CD-AD58-987A1ECFC085}"/>
    <dataValidation allowBlank="1" showInputMessage="1" showErrorMessage="1" promptTitle="Ohje ruutujen vapauttamiseen" prompt="Ruudut ovat kiinnitetty B4-ruudusta, jotta otsikot näkyvät siirryttäessä laskelmalla alaspäin ja sivusuunnassa. Ruudut voi vapauttaa B4-ruudusta seuraavasti: Näytä&gt; Kiinnitä ruudut &gt; Vapauta ruudut." sqref="B4" xr:uid="{AF9881AF-442D-4B2F-9E54-B920CA9FB15D}"/>
    <dataValidation allowBlank="1" showInputMessage="1" showErrorMessage="1" promptTitle="Vuokravakuudet" prompt="Esitetään pelkästään lainat. Jos vuokravakuudet on kirjattu pitkäaikaisiin velkoihin, esitetään ne muissa rahoitukseen vaikuttavissa tapahtumissa. " sqref="D185 F185 H185" xr:uid="{7B7E79B1-63F4-41DA-AC78-BEEE10E2BE33}"/>
    <dataValidation allowBlank="1" showInputMessage="1" showErrorMessage="1" promptTitle="Obs." prompt="Obs! Nyttjandegraden fås automatiskt med formel = realiserade hyror / budgeterade hyror. _x000a__x000a_Kalkylen skyddas med lösenordet ”ara”." sqref="B16" xr:uid="{BB074AC5-C0FE-4019-8623-739E13D68710}"/>
    <dataValidation allowBlank="1" showInputMessage="1" showErrorMessage="1" promptTitle="Finansiell ställning i balansräk" prompt="Om den finansiella ställningen i balansräkningen för 2016 är på plus (överskott), kan överskottet i efterkalkylen för 2017 överföras till ackumulerade avsättningar. Underskottet ska redovisas antingen som ackumulerad i skötsel- eller finansieringshyran." sqref="B93 D93 F93 H93" xr:uid="{517129A6-FDE4-493D-868A-A6B038D70DE2}"/>
    <dataValidation allowBlank="1" showInputMessage="1" showErrorMessage="1" promptTitle="Efterkalkyl för 2017" prompt="Överskott från 2016 kan överföras direkt till medel som samlats i avsättningar. Om ett underskott har uppkommit, redovisas det som ackumulerat i skötsel- eller finansieringshyran." sqref="B157" xr:uid="{7CC1E648-CEE2-482C-9B91-08BBB4B5B84C}"/>
    <dataValidation allowBlank="1" showInputMessage="1" showErrorMessage="1" promptTitle="Obligatorisk information" prompt="Den finansiella ställningen i balansräkningen för föregående räkenskapsperiod skall tas upp i kalkylen. Summorna tas från föregående räkenskapsperiods bokslut eller efterkalkylen, om en sådan har gjorts upp utifrån hyrorna för 2016." sqref="B154" xr:uid="{7FA960F7-5E1D-4B98-AE9E-BA3DF319500D}"/>
    <dataValidation allowBlank="1" showInputMessage="1" showErrorMessage="1" promptTitle="Övriga hyresintäkter" prompt="Kom ihåg att dra av hyresintäkter som hänför sig till övriga kostnader (t.ex. som samlats in som avsättningar), om de inte har specificerats i bokföringen." sqref="B18 D18 H18" xr:uid="{8AFF85FE-08CD-4D46-92F2-CEC01C4C65F8}"/>
    <dataValidation allowBlank="1" showInputMessage="1" showErrorMessage="1" promptTitle="Bokföring av kostnader" prompt="Kostnaderna matas in med plustecken." sqref="B27 D27 F27 H27" xr:uid="{EF4A2FA6-9D03-4A40-B1C4-24529CB1D880}"/>
    <dataValidation allowBlank="1" showInputMessage="1" showErrorMessage="1" promptTitle="Korrigeringar och aktiveringar" prompt="Korrigeringarna presenteras som ett nettobelopp med plustecken. Om kostnaderna har aktiverats i balansräkningen, anges de aktiverade kostnaderna med ett + under kostnaden. " sqref="B40 B87 D40 F40 H40 D87 F87 H87" xr:uid="{C7976A2B-CC1B-4B3C-A609-6BF97A7624ED}"/>
    <dataValidation allowBlank="1" showInputMessage="1" showErrorMessage="1" promptTitle="Aktiveringar" prompt="Om kostnaderna har aktiverats i balansräkningen, anges de aktiverade kostnaderna med ett +. (Reparationskostnader + aktiverade kostnader = penningmedel som använts för reparationer.) Försäljningarna visas med minustecken." sqref="B41 B88 D41 F41 H41 D88 F88 H88" xr:uid="{FF200F1D-4B59-4472-82FC-AAE7ED6223C3}"/>
    <dataValidation allowBlank="1" showInputMessage="1" showErrorMessage="1" promptTitle="Hyresutjämning" prompt="Om kostnaderna utjämnas, presenteras ingen utjämning av hyran i beräkningen på samfunds- och utjämningsgruppsnivå, eftersom kostnaderna har fördelats på alla objekt." sqref="B45 B58 B75 B90 D45 F45 H45 D58 F58 H58 D75 F75 H75 D90 F90 H90" xr:uid="{261ADF8F-EBF3-48FA-86C1-0FE8B53D0AA8}"/>
    <dataValidation allowBlank="1" showInputMessage="1" showErrorMessage="1" promptTitle="Amorteringar" prompt="Ange endast amorteringar på objekt som omfattas av självkostnadshyran." sqref="B52 B69 D52 F52 H52 D69 F69 H69" xr:uid="{CBD39C37-3FF6-472E-AA15-9C0B856A9371}"/>
    <dataValidation allowBlank="1" showInputMessage="1" showErrorMessage="1" promptTitle="Intäkter från avsättningar" prompt="Som intäkter av avsättningar redovisas den verkliga summa som har ackumulerats för avsättningar i hyror. _x000a__x000a_Hyror som samlas in för avsättningar ska också presenteras i hyresbestämningskalkylen._x000a_" sqref="B82 D82 F82 H82" xr:uid="{35B1B9EA-3B24-4ED5-B36B-847834E7E371}"/>
    <dataValidation allowBlank="1" showInputMessage="1" showErrorMessage="1" promptTitle="Anvisning" prompt="Från efterkalkylen för föregående räkenskapsperiod ”finansiell återstod för investeringar i självkostnadsuthyrning i slutet av räkenskapsperioden”. _x000a__x000a_I efterkalkylen för 2017 är summan 0 €, om kalkylen inte har gjorts upp för tidigare år._x000a_" sqref="B96 D96 F96 H96" xr:uid="{25BCEDF5-69B8-40B8-B57B-B1F80145C49F}"/>
    <dataValidation allowBlank="1" showInputMessage="1" showErrorMessage="1" promptTitle="Erhållna bidrag" prompt="I summan ingår erhållna understöd för investeringar." sqref="B97 D97 F97 H97" xr:uid="{87D0073A-50E9-471E-A037-DF13E36C3513}"/>
    <dataValidation allowBlank="1" showInputMessage="1" showErrorMessage="1" promptTitle="Hyresgarantier" prompt="Hyresgarantierna upptas bland kortfristiga skulder i den finansiella ställningen i balansräkningen, om de har bokförts bland kortfristiga skulder. Om de har bokförts som långfristiga skulder, presenteras de i andra händelser som påverkar finansieringen." sqref="B150 B155" xr:uid="{8C44C50E-0D12-48A3-A1B2-3CC299F35BCF}"/>
    <dataValidation allowBlank="1" showInputMessage="1" showErrorMessage="1" promptTitle="Anvisning" prompt="Siffrorna matas in direkt från resultaträkning. Observera att även finansiella intäkter ska läggas till intäkterna." sqref="D160 F160 H160" xr:uid="{61BA7CED-DF7A-41EF-AE10-356B021FE195}"/>
    <dataValidation allowBlank="1" showInputMessage="1" showErrorMessage="1" promptTitle="Anvisning" prompt="Siffrorna tas direkt från resultaträkning. Observera att även finansieringskostnader ska läggas till i kostnaderna." sqref="D161 F161 H161" xr:uid="{28EED985-2633-4D40-8F64-00FB64541B71}"/>
    <dataValidation allowBlank="1" showInputMessage="1" showErrorMessage="1" promptTitle="Kontroll" prompt="Kontrollera vid behov formeln. _x000a__x000a_Skyddet kan öppnas med lösenordet ”ara”._x000a_" sqref="B183 B196 D183 F183 H183 D196 F196 H196" xr:uid="{5E5A5436-564B-402F-94DA-9CA847F243B6}"/>
    <dataValidation allowBlank="1" showInputMessage="1" showErrorMessage="1" promptTitle="Anvisning" prompt="Kontrollera också att förändringen syns i efterkalkylen som en annan händelse som påverkar finansieringen. Lägg vid behov till formlerna i kontrollkalkylen." sqref="B201:B203 D201:D203 F201:F203 H201:H203" xr:uid="{CE4D6980-3075-4CB0-840B-82210B4C59CF}"/>
    <dataValidation allowBlank="1" showInputMessage="1" showErrorMessage="1" promptTitle="Anvisning" prompt="Här kan man kontrollera t.ex. hyresgarantier, om de i bokföringen har bokförts som långfristiga skulder och vid efterkalkyl av andra händelser som påverkar finansieringen.  " sqref="B207 D207 F207 H207" xr:uid="{9A40815D-FCD2-43AA-BD25-D5B45CE222E0}"/>
  </dataValidations>
  <pageMargins left="0.70866141732283472" right="0.70866141732283472" top="0.74803149606299213" bottom="0.74803149606299213" header="0.31496062992125984" footer="0.31496062992125984"/>
  <pageSetup paperSize="9" scale="77" orientation="landscape" r:id="rId1"/>
  <headerFooter>
    <oddHeader>&amp;C&amp;D</oddHeader>
    <oddFooter>&amp;C&amp;P</oddFooter>
  </headerFooter>
  <rowBreaks count="1" manualBreakCount="1">
    <brk id="157" max="16383" man="1"/>
  </rowBreaks>
  <colBreaks count="2" manualBreakCount="2">
    <brk id="5" max="1048575" man="1"/>
    <brk id="9"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7F606-9556-4D10-A8A9-983CB6CA1474}">
  <dimension ref="A1:J224"/>
  <sheetViews>
    <sheetView showGridLines="0" zoomScale="80" zoomScaleNormal="80" workbookViewId="0"/>
  </sheetViews>
  <sheetFormatPr defaultColWidth="8.7265625" defaultRowHeight="13.8" x14ac:dyDescent="0.25"/>
  <cols>
    <col min="1" max="1" width="55.6328125" style="54" customWidth="1"/>
    <col min="2" max="2" width="28.6328125" style="40" customWidth="1"/>
    <col min="3" max="3" width="9.453125" style="40" customWidth="1"/>
    <col min="4" max="4" width="28.6328125" style="81" customWidth="1"/>
    <col min="5" max="5" width="9.453125" style="39" customWidth="1"/>
    <col min="6" max="6" width="32.36328125" style="1" customWidth="1"/>
    <col min="7" max="7" width="8.7265625" style="5"/>
    <col min="8" max="8" width="32.36328125" style="5" customWidth="1"/>
    <col min="9" max="9" width="8.7265625" style="5"/>
    <col min="10" max="10" width="47.6328125" style="274" customWidth="1"/>
    <col min="11" max="16384" width="8.7265625" style="5"/>
  </cols>
  <sheetData>
    <row r="1" spans="1:10" s="4" customFormat="1" ht="98.4" customHeight="1" thickBot="1" x14ac:dyDescent="0.3">
      <c r="A1" s="154" t="s">
        <v>0</v>
      </c>
      <c r="B1" s="24"/>
      <c r="C1" s="25"/>
      <c r="D1" s="26"/>
      <c r="E1" s="27"/>
      <c r="F1" s="3"/>
      <c r="J1" s="272"/>
    </row>
    <row r="2" spans="1:10" s="190" customFormat="1" ht="65.400000000000006" customHeight="1" thickBot="1" x14ac:dyDescent="0.35">
      <c r="A2" s="200" t="s">
        <v>1</v>
      </c>
      <c r="B2" s="203" t="s">
        <v>2</v>
      </c>
      <c r="C2" s="204"/>
      <c r="D2" s="329" t="s">
        <v>3</v>
      </c>
      <c r="E2" s="205"/>
      <c r="F2" s="206" t="s">
        <v>4</v>
      </c>
      <c r="G2" s="205"/>
      <c r="H2" s="206" t="s">
        <v>4</v>
      </c>
      <c r="I2" s="205"/>
      <c r="J2" s="273"/>
    </row>
    <row r="3" spans="1:10" s="199" customFormat="1" ht="53.4" customHeight="1" thickTop="1" thickBot="1" x14ac:dyDescent="0.3">
      <c r="A3" s="28"/>
      <c r="B3" s="316" t="str">
        <f>IF('Efterkalkyl 2017'!B3="","",'Efterkalkyl 2017'!B3)</f>
        <v/>
      </c>
      <c r="C3" s="270"/>
      <c r="D3" s="316" t="str">
        <f>IF('Efterkalkyl 2017'!D3="","",'Efterkalkyl 2017'!D3)</f>
        <v/>
      </c>
      <c r="E3" s="270"/>
      <c r="F3" s="316" t="str">
        <f>IF('Efterkalkyl 2017'!F3="","",'Efterkalkyl 2017'!F3)</f>
        <v/>
      </c>
      <c r="G3" s="270"/>
      <c r="H3" s="316" t="str">
        <f>IF('Efterkalkyl 2017'!H3="","",'Efterkalkyl 2017'!H3)</f>
        <v/>
      </c>
      <c r="I3" s="270"/>
      <c r="J3" s="273"/>
    </row>
    <row r="4" spans="1:10" s="190" customFormat="1" ht="31.2" customHeight="1" thickTop="1" x14ac:dyDescent="0.25">
      <c r="A4" s="201" t="s">
        <v>5</v>
      </c>
      <c r="B4" s="221" t="s">
        <v>6</v>
      </c>
      <c r="C4" s="222"/>
      <c r="D4" s="223" t="s">
        <v>6</v>
      </c>
      <c r="E4" s="224"/>
      <c r="F4" s="225" t="s">
        <v>6</v>
      </c>
      <c r="G4" s="224"/>
      <c r="H4" s="225" t="s">
        <v>6</v>
      </c>
      <c r="I4" s="224"/>
      <c r="J4" s="273"/>
    </row>
    <row r="5" spans="1:10" s="190" customFormat="1" ht="33" customHeight="1" x14ac:dyDescent="0.25">
      <c r="A5" s="28"/>
      <c r="B5" s="207" t="s">
        <v>7</v>
      </c>
      <c r="C5" s="208"/>
      <c r="D5" s="213" t="s">
        <v>7</v>
      </c>
      <c r="E5" s="214"/>
      <c r="F5" s="219" t="s">
        <v>8</v>
      </c>
      <c r="G5" s="214"/>
      <c r="H5" s="219" t="s">
        <v>8</v>
      </c>
      <c r="I5" s="214"/>
      <c r="J5" s="273"/>
    </row>
    <row r="6" spans="1:10" s="190" customFormat="1" ht="32.549999999999997" customHeight="1" x14ac:dyDescent="0.25">
      <c r="A6" s="201" t="s">
        <v>9</v>
      </c>
      <c r="B6" s="21"/>
      <c r="C6" s="209"/>
      <c r="D6" s="191"/>
      <c r="E6" s="215"/>
      <c r="F6" s="8"/>
      <c r="G6" s="215"/>
      <c r="H6" s="8"/>
      <c r="I6" s="215"/>
      <c r="J6" s="273"/>
    </row>
    <row r="7" spans="1:10" s="190" customFormat="1" ht="31.95" customHeight="1" thickBot="1" x14ac:dyDescent="0.3">
      <c r="A7" s="29"/>
      <c r="B7" s="212" t="s">
        <v>10</v>
      </c>
      <c r="C7" s="210"/>
      <c r="D7" s="218" t="s">
        <v>10</v>
      </c>
      <c r="E7" s="216"/>
      <c r="F7" s="220" t="s">
        <v>10</v>
      </c>
      <c r="G7" s="216"/>
      <c r="H7" s="220" t="s">
        <v>10</v>
      </c>
      <c r="I7" s="216"/>
      <c r="J7" s="273"/>
    </row>
    <row r="8" spans="1:10" s="190" customFormat="1" ht="32.549999999999997" customHeight="1" thickBot="1" x14ac:dyDescent="0.3">
      <c r="A8" s="201" t="s">
        <v>11</v>
      </c>
      <c r="B8" s="22"/>
      <c r="C8" s="211"/>
      <c r="D8" s="19"/>
      <c r="E8" s="217"/>
      <c r="F8" s="192"/>
      <c r="G8" s="217"/>
      <c r="H8" s="192"/>
      <c r="I8" s="217"/>
      <c r="J8" s="273"/>
    </row>
    <row r="9" spans="1:10" s="190" customFormat="1" ht="31.5" customHeight="1" x14ac:dyDescent="0.25">
      <c r="A9" s="30"/>
      <c r="B9" s="167" t="s">
        <v>12</v>
      </c>
      <c r="C9" s="31"/>
      <c r="D9" s="168" t="s">
        <v>12</v>
      </c>
      <c r="E9" s="32"/>
      <c r="F9" s="193" t="s">
        <v>12</v>
      </c>
      <c r="G9" s="32"/>
      <c r="H9" s="193" t="s">
        <v>12</v>
      </c>
      <c r="I9" s="32"/>
      <c r="J9" s="273"/>
    </row>
    <row r="10" spans="1:10" s="190" customFormat="1" ht="33" customHeight="1" thickBot="1" x14ac:dyDescent="0.3">
      <c r="A10" s="202" t="s">
        <v>13</v>
      </c>
      <c r="B10" s="33" t="s">
        <v>7</v>
      </c>
      <c r="C10" s="194"/>
      <c r="D10" s="34" t="s">
        <v>7</v>
      </c>
      <c r="E10" s="195"/>
      <c r="F10" s="34" t="s">
        <v>7</v>
      </c>
      <c r="G10" s="195"/>
      <c r="H10" s="34" t="s">
        <v>7</v>
      </c>
      <c r="I10" s="195"/>
      <c r="J10" s="273"/>
    </row>
    <row r="11" spans="1:10" s="190" customFormat="1" ht="32.549999999999997" customHeight="1" thickBot="1" x14ac:dyDescent="0.3">
      <c r="A11" s="35"/>
      <c r="B11" s="23"/>
      <c r="C11" s="36"/>
      <c r="D11" s="20"/>
      <c r="E11" s="37"/>
      <c r="F11" s="196"/>
      <c r="G11" s="37"/>
      <c r="H11" s="196"/>
      <c r="I11" s="37"/>
      <c r="J11" s="273"/>
    </row>
    <row r="12" spans="1:10" s="6" customFormat="1" ht="85.8" customHeight="1" x14ac:dyDescent="0.25">
      <c r="A12" s="161" t="s">
        <v>14</v>
      </c>
      <c r="B12"/>
      <c r="C12" s="38"/>
      <c r="D12" s="38"/>
      <c r="E12" s="39"/>
      <c r="F12" s="2"/>
      <c r="J12" s="271"/>
    </row>
    <row r="13" spans="1:10" s="6" customFormat="1" ht="80.400000000000006" customHeight="1" thickBot="1" x14ac:dyDescent="0.35">
      <c r="A13" s="170" t="s">
        <v>15</v>
      </c>
      <c r="B13" s="198" t="str">
        <f>IF(B3="","",(B3))</f>
        <v/>
      </c>
      <c r="C13" s="169" t="s">
        <v>16</v>
      </c>
      <c r="D13" s="198" t="str">
        <f>IF(D3="","",(D3))</f>
        <v/>
      </c>
      <c r="E13" s="169" t="s">
        <v>16</v>
      </c>
      <c r="F13" s="198" t="str">
        <f>IF(F3="","",(F3))</f>
        <v/>
      </c>
      <c r="G13" s="169" t="s">
        <v>16</v>
      </c>
      <c r="H13" s="198" t="str">
        <f>IF(H3="","",(H3))</f>
        <v/>
      </c>
      <c r="I13" s="169" t="s">
        <v>16</v>
      </c>
      <c r="J13" s="271"/>
    </row>
    <row r="14" spans="1:10" s="9" customFormat="1" ht="33" customHeight="1" thickTop="1" x14ac:dyDescent="0.25">
      <c r="A14" s="115" t="s">
        <v>17</v>
      </c>
      <c r="B14" s="51"/>
      <c r="C14" s="42" t="str">
        <f>IF(B14="","",IF(B14=0,"",(B14/B$6/$A$11)))</f>
        <v/>
      </c>
      <c r="D14" s="51"/>
      <c r="E14" s="42" t="str">
        <f>IF(D14="","",IF(D14=0,"",(D14/D$6/$A$11)))</f>
        <v/>
      </c>
      <c r="F14" s="51"/>
      <c r="G14" s="42" t="str">
        <f>IF(F14="","",IF(F14=0,"",(F14/F$6/$A$11)))</f>
        <v/>
      </c>
      <c r="H14" s="51"/>
      <c r="I14" s="42" t="str">
        <f>IF(H14="","",IF(H14=0,"",(H14/H$6/$A$11)))</f>
        <v/>
      </c>
      <c r="J14" s="274"/>
    </row>
    <row r="15" spans="1:10" s="9" customFormat="1" ht="38.4" customHeight="1" x14ac:dyDescent="0.25">
      <c r="A15" s="115" t="s">
        <v>18</v>
      </c>
      <c r="B15" s="43">
        <f>B18+B19+B64+B82</f>
        <v>0</v>
      </c>
      <c r="C15" s="42" t="str">
        <f>IF(B15="","",IF(B15=0,"",(B15/B$6/$A$11)))</f>
        <v/>
      </c>
      <c r="D15" s="43">
        <f>D18+D19+D64+D82</f>
        <v>0</v>
      </c>
      <c r="E15" s="42" t="str">
        <f>IF(D15="","",IF(D15=0,"",(D15/D$6/$A$11)))</f>
        <v/>
      </c>
      <c r="F15" s="43">
        <f>F18+F19+F64+F82</f>
        <v>0</v>
      </c>
      <c r="G15" s="42" t="str">
        <f>IF(F15="","",IF(F15=0,"",(F15/F$6/$A$11)))</f>
        <v/>
      </c>
      <c r="H15" s="43">
        <f>H18+H19+H64+H82</f>
        <v>0</v>
      </c>
      <c r="I15" s="42" t="str">
        <f>IF(H15="","",IF(H15=0,"",(H15/H$6/$A$11)))</f>
        <v/>
      </c>
      <c r="J15" s="274"/>
    </row>
    <row r="16" spans="1:10" s="9" customFormat="1" ht="25.05" customHeight="1" x14ac:dyDescent="0.25">
      <c r="A16" s="116" t="s">
        <v>19</v>
      </c>
      <c r="B16" s="45" t="e">
        <f>B15/B14</f>
        <v>#DIV/0!</v>
      </c>
      <c r="C16" s="46"/>
      <c r="D16" s="45" t="e">
        <f>D15/D14</f>
        <v>#DIV/0!</v>
      </c>
      <c r="E16" s="46"/>
      <c r="F16" s="45" t="e">
        <f>F15/F14</f>
        <v>#DIV/0!</v>
      </c>
      <c r="G16" s="46"/>
      <c r="H16" s="45" t="e">
        <f>H15/H14</f>
        <v>#DIV/0!</v>
      </c>
      <c r="I16" s="46"/>
      <c r="J16" s="274"/>
    </row>
    <row r="17" spans="1:10" s="9" customFormat="1" ht="45.6" customHeight="1" thickBot="1" x14ac:dyDescent="0.35">
      <c r="A17" s="119" t="s">
        <v>20</v>
      </c>
      <c r="B17" s="47"/>
      <c r="C17" s="47"/>
      <c r="D17" s="47"/>
      <c r="E17" s="47"/>
      <c r="F17" s="47"/>
      <c r="G17" s="47"/>
      <c r="H17" s="47"/>
      <c r="I17" s="47"/>
      <c r="J17" s="275"/>
    </row>
    <row r="18" spans="1:10" s="9" customFormat="1" ht="25.05" customHeight="1" thickTop="1" x14ac:dyDescent="0.25">
      <c r="A18" s="235" t="s">
        <v>21</v>
      </c>
      <c r="B18" s="48"/>
      <c r="C18" s="42" t="str">
        <f>IF(B18="","",IF(B18=0,"",(B18/B$6/$A$11)))</f>
        <v/>
      </c>
      <c r="D18" s="48"/>
      <c r="E18" s="42" t="str">
        <f>IF(D18="","",IF(D18=0,"",(D18/D$6/$A$11)))</f>
        <v/>
      </c>
      <c r="F18" s="48"/>
      <c r="G18" s="42" t="str">
        <f>IF(F18="","",IF(F18=0,"",(F18/F$6/$A$11)))</f>
        <v/>
      </c>
      <c r="H18" s="48"/>
      <c r="I18" s="42" t="str">
        <f>IF(H18="","",IF(H18=0,"",(H18/H$6/$A$11)))</f>
        <v/>
      </c>
      <c r="J18" s="274"/>
    </row>
    <row r="19" spans="1:10" s="9" customFormat="1" ht="25.05" customHeight="1" x14ac:dyDescent="0.25">
      <c r="A19" s="173" t="s">
        <v>22</v>
      </c>
      <c r="B19" s="51"/>
      <c r="C19" s="52" t="str">
        <f>IF(B19="","",IF(B19=0,"",(B19/B$6/$A$11)))</f>
        <v/>
      </c>
      <c r="D19" s="51"/>
      <c r="E19" s="52" t="str">
        <f>IF(D19="","",IF(D19=0,"",(D19/D$6/$A$11)))</f>
        <v/>
      </c>
      <c r="F19" s="51"/>
      <c r="G19" s="52" t="str">
        <f>IF(F19="","",IF(F19=0,"",(F19/F$6/$A$11)))</f>
        <v/>
      </c>
      <c r="H19" s="51"/>
      <c r="I19" s="52" t="str">
        <f>IF(H19="","",IF(H19=0,"",(H19/H$6/$A$11)))</f>
        <v/>
      </c>
      <c r="J19" s="274"/>
    </row>
    <row r="20" spans="1:10" s="9" customFormat="1" ht="25.05" customHeight="1" x14ac:dyDescent="0.25">
      <c r="A20" s="173" t="s">
        <v>23</v>
      </c>
      <c r="B20" s="51"/>
      <c r="C20" s="52" t="str">
        <f>IF(B20="","",IF(B20=0,"",(B20/B$6/$A$11)))</f>
        <v/>
      </c>
      <c r="D20" s="51"/>
      <c r="E20" s="52" t="str">
        <f>IF(D20="","",IF(D20=0,"",(D20/D$6/$A$11)))</f>
        <v/>
      </c>
      <c r="F20" s="51"/>
      <c r="G20" s="52" t="str">
        <f>IF(F20="","",IF(F20=0,"",(F20/F$6/$A$11)))</f>
        <v/>
      </c>
      <c r="H20" s="51"/>
      <c r="I20" s="52" t="str">
        <f>IF(H20="","",IF(H20=0,"",(H20/H$6/$A$11)))</f>
        <v/>
      </c>
      <c r="J20" s="274"/>
    </row>
    <row r="21" spans="1:10" s="9" customFormat="1" ht="25.05" customHeight="1" x14ac:dyDescent="0.25">
      <c r="A21" s="173" t="s">
        <v>24</v>
      </c>
      <c r="B21" s="53"/>
      <c r="C21" s="43" t="str">
        <f>IF(B21="","",IF(B21=0,"",(B21/B$6/$A$11)))</f>
        <v/>
      </c>
      <c r="D21" s="53"/>
      <c r="E21" s="52" t="str">
        <f>IF(D21="","",IF(D21=0,"",(D21/D$6/$A$11)))</f>
        <v/>
      </c>
      <c r="F21" s="53"/>
      <c r="G21" s="52" t="str">
        <f>IF(F21="","",IF(F21=0,"",(F21/F$6/$A$11)))</f>
        <v/>
      </c>
      <c r="H21" s="53"/>
      <c r="I21" s="52" t="str">
        <f>IF(H21="","",IF(H21=0,"",(H21/H$6/$A$11)))</f>
        <v/>
      </c>
      <c r="J21" s="274"/>
    </row>
    <row r="22" spans="1:10" ht="27.6" customHeight="1" x14ac:dyDescent="0.25">
      <c r="A22" s="236" t="s">
        <v>25</v>
      </c>
      <c r="B22" s="55"/>
      <c r="C22" s="56"/>
      <c r="D22" s="55"/>
      <c r="E22" s="57"/>
      <c r="F22" s="55"/>
      <c r="G22" s="57"/>
      <c r="H22" s="55"/>
      <c r="I22" s="57"/>
      <c r="J22" s="276"/>
    </row>
    <row r="23" spans="1:10" s="9" customFormat="1" ht="25.05" customHeight="1" x14ac:dyDescent="0.25">
      <c r="A23" s="173" t="s">
        <v>26</v>
      </c>
      <c r="B23" s="51"/>
      <c r="C23" s="52" t="str">
        <f>IF(B23="","",IF(B23=0,"",(B23/B$6/$A$11)))</f>
        <v/>
      </c>
      <c r="D23" s="51"/>
      <c r="E23" s="52" t="str">
        <f>IF(D23="","",IF(D23=0,"",(D23/D$6/$A$11)))</f>
        <v/>
      </c>
      <c r="F23" s="51"/>
      <c r="G23" s="52" t="str">
        <f>IF(F23="","",IF(F23=0,"",(F23/F$6/$A$11)))</f>
        <v/>
      </c>
      <c r="H23" s="51"/>
      <c r="I23" s="52" t="str">
        <f>IF(H23="","",IF(H23=0,"",(H23/H$6/$A$11)))</f>
        <v/>
      </c>
      <c r="J23" s="275"/>
    </row>
    <row r="24" spans="1:10" s="9" customFormat="1" ht="25.05" customHeight="1" x14ac:dyDescent="0.25">
      <c r="A24" s="128" t="s">
        <v>27</v>
      </c>
      <c r="B24" s="48"/>
      <c r="C24" s="52" t="str">
        <f>IF(B24="","",IF(B24=0,"",(B24/B$6/$A$11)))</f>
        <v/>
      </c>
      <c r="D24" s="48"/>
      <c r="E24" s="52" t="str">
        <f>IF(D24="","",IF(D24=0,"",(D24/D$6/$A$11)))</f>
        <v/>
      </c>
      <c r="F24" s="48"/>
      <c r="G24" s="52" t="str">
        <f>IF(F24="","",IF(F24=0,"",(F24/F$6/$A$11)))</f>
        <v/>
      </c>
      <c r="H24" s="48"/>
      <c r="I24" s="52" t="str">
        <f>IF(H24="","",IF(H24=0,"",(H24/H$6/$A$11)))</f>
        <v/>
      </c>
      <c r="J24" s="276"/>
    </row>
    <row r="25" spans="1:10" s="9" customFormat="1" ht="25.05" customHeight="1" x14ac:dyDescent="0.25">
      <c r="A25" s="59" t="s">
        <v>28</v>
      </c>
      <c r="B25" s="58">
        <f>SUM(B18:B24)</f>
        <v>0</v>
      </c>
      <c r="C25" s="43" t="str">
        <f>IF(B25="","",IF(B25=0,"",(B25/B$6/$A$11)))</f>
        <v/>
      </c>
      <c r="D25" s="58">
        <f>SUM(D18:D24)</f>
        <v>0</v>
      </c>
      <c r="E25" s="43" t="str">
        <f>IF(D25="","",IF(D25=0,"",(D25/D$6/$A$11)))</f>
        <v/>
      </c>
      <c r="F25" s="58">
        <f>SUM(F18:F24)</f>
        <v>0</v>
      </c>
      <c r="G25" s="43" t="str">
        <f>IF(F25="","",IF(F25=0,"",(F25/F$6/$A$11)))</f>
        <v/>
      </c>
      <c r="H25" s="58">
        <f>SUM(H18:H24)</f>
        <v>0</v>
      </c>
      <c r="I25" s="43" t="str">
        <f>IF(H25="","",IF(H25=0,"",(H25/H$6/$A$11)))</f>
        <v/>
      </c>
      <c r="J25" s="274"/>
    </row>
    <row r="26" spans="1:10" s="9" customFormat="1" ht="25.05" customHeight="1" x14ac:dyDescent="0.25">
      <c r="A26" s="241" t="s">
        <v>29</v>
      </c>
      <c r="B26" s="40"/>
      <c r="C26" s="336"/>
      <c r="D26" s="40"/>
      <c r="E26" s="336"/>
      <c r="F26" s="40"/>
      <c r="G26" s="336"/>
      <c r="H26" s="40"/>
      <c r="I26" s="336"/>
      <c r="J26" s="274"/>
    </row>
    <row r="27" spans="1:10" s="9" customFormat="1" ht="25.05" customHeight="1" x14ac:dyDescent="0.25">
      <c r="A27" s="173" t="s">
        <v>30</v>
      </c>
      <c r="B27" s="51"/>
      <c r="C27" s="52" t="str">
        <f t="shared" ref="C27:C46" si="0">IF(B27="","",IF(B27=0,"",(B27/B$6/$A$11)))</f>
        <v/>
      </c>
      <c r="D27" s="51"/>
      <c r="E27" s="52" t="str">
        <f t="shared" ref="E27:E46" si="1">IF(D27="","",IF(D27=0,"",(D27/D$6/$A$11)))</f>
        <v/>
      </c>
      <c r="F27" s="51"/>
      <c r="G27" s="52" t="str">
        <f t="shared" ref="G27:G46" si="2">IF(F27="","",IF(F27=0,"",(F27/F$6/$A$11)))</f>
        <v/>
      </c>
      <c r="H27" s="51"/>
      <c r="I27" s="52" t="str">
        <f t="shared" ref="I27:I46" si="3">IF(H27="","",IF(H27=0,"",(H27/H$6/$A$11)))</f>
        <v/>
      </c>
      <c r="J27" s="274"/>
    </row>
    <row r="28" spans="1:10" s="9" customFormat="1" ht="25.05" customHeight="1" x14ac:dyDescent="0.25">
      <c r="A28" s="173" t="s">
        <v>31</v>
      </c>
      <c r="B28" s="51"/>
      <c r="C28" s="52" t="str">
        <f t="shared" si="0"/>
        <v/>
      </c>
      <c r="D28" s="51"/>
      <c r="E28" s="52" t="str">
        <f t="shared" si="1"/>
        <v/>
      </c>
      <c r="F28" s="51"/>
      <c r="G28" s="52" t="str">
        <f t="shared" si="2"/>
        <v/>
      </c>
      <c r="H28" s="51"/>
      <c r="I28" s="52" t="str">
        <f t="shared" si="3"/>
        <v/>
      </c>
      <c r="J28" s="274"/>
    </row>
    <row r="29" spans="1:10" s="9" customFormat="1" ht="25.05" customHeight="1" x14ac:dyDescent="0.25">
      <c r="A29" s="173" t="s">
        <v>32</v>
      </c>
      <c r="B29" s="51"/>
      <c r="C29" s="52" t="str">
        <f t="shared" si="0"/>
        <v/>
      </c>
      <c r="D29" s="51"/>
      <c r="E29" s="52" t="str">
        <f t="shared" si="1"/>
        <v/>
      </c>
      <c r="F29" s="51"/>
      <c r="G29" s="52" t="str">
        <f t="shared" si="2"/>
        <v/>
      </c>
      <c r="H29" s="51"/>
      <c r="I29" s="52" t="str">
        <f t="shared" si="3"/>
        <v/>
      </c>
      <c r="J29" s="274"/>
    </row>
    <row r="30" spans="1:10" s="9" customFormat="1" ht="25.05" customHeight="1" x14ac:dyDescent="0.25">
      <c r="A30" s="173" t="s">
        <v>33</v>
      </c>
      <c r="B30" s="51"/>
      <c r="C30" s="52" t="str">
        <f t="shared" si="0"/>
        <v/>
      </c>
      <c r="D30" s="51"/>
      <c r="E30" s="52" t="str">
        <f t="shared" si="1"/>
        <v/>
      </c>
      <c r="F30" s="51"/>
      <c r="G30" s="52" t="str">
        <f t="shared" si="2"/>
        <v/>
      </c>
      <c r="H30" s="51"/>
      <c r="I30" s="52" t="str">
        <f t="shared" si="3"/>
        <v/>
      </c>
      <c r="J30" s="274"/>
    </row>
    <row r="31" spans="1:10" s="9" customFormat="1" ht="25.05" customHeight="1" x14ac:dyDescent="0.25">
      <c r="A31" s="173" t="s">
        <v>34</v>
      </c>
      <c r="B31" s="51"/>
      <c r="C31" s="52" t="str">
        <f t="shared" si="0"/>
        <v/>
      </c>
      <c r="D31" s="51"/>
      <c r="E31" s="52" t="str">
        <f t="shared" si="1"/>
        <v/>
      </c>
      <c r="F31" s="51"/>
      <c r="G31" s="52" t="str">
        <f t="shared" si="2"/>
        <v/>
      </c>
      <c r="H31" s="51"/>
      <c r="I31" s="52" t="str">
        <f t="shared" si="3"/>
        <v/>
      </c>
      <c r="J31" s="274"/>
    </row>
    <row r="32" spans="1:10" s="9" customFormat="1" ht="25.05" customHeight="1" x14ac:dyDescent="0.25">
      <c r="A32" s="173" t="s">
        <v>35</v>
      </c>
      <c r="B32" s="51"/>
      <c r="C32" s="52" t="str">
        <f t="shared" si="0"/>
        <v/>
      </c>
      <c r="D32" s="51"/>
      <c r="E32" s="52" t="str">
        <f t="shared" si="1"/>
        <v/>
      </c>
      <c r="F32" s="51"/>
      <c r="G32" s="52" t="str">
        <f t="shared" si="2"/>
        <v/>
      </c>
      <c r="H32" s="51"/>
      <c r="I32" s="52" t="str">
        <f t="shared" si="3"/>
        <v/>
      </c>
      <c r="J32" s="274"/>
    </row>
    <row r="33" spans="1:10" s="9" customFormat="1" ht="25.05" customHeight="1" x14ac:dyDescent="0.25">
      <c r="A33" s="173" t="s">
        <v>36</v>
      </c>
      <c r="B33" s="51"/>
      <c r="C33" s="52" t="str">
        <f t="shared" si="0"/>
        <v/>
      </c>
      <c r="D33" s="51"/>
      <c r="E33" s="52" t="str">
        <f t="shared" si="1"/>
        <v/>
      </c>
      <c r="F33" s="51"/>
      <c r="G33" s="52" t="str">
        <f t="shared" si="2"/>
        <v/>
      </c>
      <c r="H33" s="51"/>
      <c r="I33" s="52" t="str">
        <f t="shared" si="3"/>
        <v/>
      </c>
      <c r="J33" s="274"/>
    </row>
    <row r="34" spans="1:10" s="9" customFormat="1" ht="25.05" customHeight="1" x14ac:dyDescent="0.25">
      <c r="A34" s="173" t="s">
        <v>37</v>
      </c>
      <c r="B34" s="51"/>
      <c r="C34" s="52" t="str">
        <f t="shared" si="0"/>
        <v/>
      </c>
      <c r="D34" s="51"/>
      <c r="E34" s="52" t="str">
        <f t="shared" si="1"/>
        <v/>
      </c>
      <c r="F34" s="51"/>
      <c r="G34" s="52" t="str">
        <f t="shared" si="2"/>
        <v/>
      </c>
      <c r="H34" s="51"/>
      <c r="I34" s="52" t="str">
        <f t="shared" si="3"/>
        <v/>
      </c>
      <c r="J34" s="274"/>
    </row>
    <row r="35" spans="1:10" s="9" customFormat="1" ht="25.05" customHeight="1" x14ac:dyDescent="0.25">
      <c r="A35" s="173" t="s">
        <v>38</v>
      </c>
      <c r="B35" s="51"/>
      <c r="C35" s="52" t="str">
        <f t="shared" si="0"/>
        <v/>
      </c>
      <c r="D35" s="51"/>
      <c r="E35" s="52" t="str">
        <f t="shared" si="1"/>
        <v/>
      </c>
      <c r="F35" s="51"/>
      <c r="G35" s="52" t="str">
        <f t="shared" si="2"/>
        <v/>
      </c>
      <c r="H35" s="51"/>
      <c r="I35" s="52" t="str">
        <f t="shared" si="3"/>
        <v/>
      </c>
      <c r="J35" s="274"/>
    </row>
    <row r="36" spans="1:10" s="9" customFormat="1" ht="25.05" customHeight="1" x14ac:dyDescent="0.25">
      <c r="A36" s="173" t="s">
        <v>39</v>
      </c>
      <c r="B36" s="51"/>
      <c r="C36" s="52" t="str">
        <f t="shared" si="0"/>
        <v/>
      </c>
      <c r="D36" s="51"/>
      <c r="E36" s="52" t="str">
        <f t="shared" si="1"/>
        <v/>
      </c>
      <c r="F36" s="51"/>
      <c r="G36" s="52" t="str">
        <f t="shared" si="2"/>
        <v/>
      </c>
      <c r="H36" s="51"/>
      <c r="I36" s="52" t="str">
        <f t="shared" si="3"/>
        <v/>
      </c>
      <c r="J36" s="274"/>
    </row>
    <row r="37" spans="1:10" s="9" customFormat="1" ht="25.05" customHeight="1" x14ac:dyDescent="0.25">
      <c r="A37" s="173" t="s">
        <v>40</v>
      </c>
      <c r="B37" s="51"/>
      <c r="C37" s="52" t="str">
        <f t="shared" si="0"/>
        <v/>
      </c>
      <c r="D37" s="51"/>
      <c r="E37" s="52" t="str">
        <f t="shared" si="1"/>
        <v/>
      </c>
      <c r="F37" s="51"/>
      <c r="G37" s="52" t="str">
        <f t="shared" si="2"/>
        <v/>
      </c>
      <c r="H37" s="51"/>
      <c r="I37" s="52" t="str">
        <f t="shared" si="3"/>
        <v/>
      </c>
      <c r="J37" s="274"/>
    </row>
    <row r="38" spans="1:10" s="9" customFormat="1" ht="25.05" customHeight="1" x14ac:dyDescent="0.25">
      <c r="A38" s="173" t="s">
        <v>41</v>
      </c>
      <c r="B38" s="51"/>
      <c r="C38" s="52" t="str">
        <f t="shared" si="0"/>
        <v/>
      </c>
      <c r="D38" s="51"/>
      <c r="E38" s="52" t="str">
        <f t="shared" si="1"/>
        <v/>
      </c>
      <c r="F38" s="51"/>
      <c r="G38" s="52" t="str">
        <f t="shared" si="2"/>
        <v/>
      </c>
      <c r="H38" s="51"/>
      <c r="I38" s="52" t="str">
        <f t="shared" si="3"/>
        <v/>
      </c>
      <c r="J38" s="274"/>
    </row>
    <row r="39" spans="1:10" s="9" customFormat="1" ht="25.05" customHeight="1" x14ac:dyDescent="0.25">
      <c r="A39" s="173" t="s">
        <v>42</v>
      </c>
      <c r="B39" s="51"/>
      <c r="C39" s="52" t="str">
        <f t="shared" si="0"/>
        <v/>
      </c>
      <c r="D39" s="51"/>
      <c r="E39" s="52" t="str">
        <f t="shared" si="1"/>
        <v/>
      </c>
      <c r="F39" s="51"/>
      <c r="G39" s="52" t="str">
        <f t="shared" si="2"/>
        <v/>
      </c>
      <c r="H39" s="51"/>
      <c r="I39" s="52" t="str">
        <f t="shared" si="3"/>
        <v/>
      </c>
      <c r="J39" s="274"/>
    </row>
    <row r="40" spans="1:10" s="9" customFormat="1" ht="25.05" customHeight="1" x14ac:dyDescent="0.25">
      <c r="A40" s="173" t="s">
        <v>43</v>
      </c>
      <c r="B40" s="51"/>
      <c r="C40" s="52" t="str">
        <f t="shared" si="0"/>
        <v/>
      </c>
      <c r="D40" s="51"/>
      <c r="E40" s="52" t="str">
        <f t="shared" si="1"/>
        <v/>
      </c>
      <c r="F40" s="51"/>
      <c r="G40" s="52" t="str">
        <f t="shared" si="2"/>
        <v/>
      </c>
      <c r="H40" s="51"/>
      <c r="I40" s="52" t="str">
        <f t="shared" si="3"/>
        <v/>
      </c>
      <c r="J40" s="274"/>
    </row>
    <row r="41" spans="1:10" s="9" customFormat="1" ht="25.05" customHeight="1" x14ac:dyDescent="0.25">
      <c r="A41" s="173" t="s">
        <v>44</v>
      </c>
      <c r="B41" s="51"/>
      <c r="C41" s="52" t="str">
        <f t="shared" si="0"/>
        <v/>
      </c>
      <c r="D41" s="51"/>
      <c r="E41" s="52" t="str">
        <f t="shared" si="1"/>
        <v/>
      </c>
      <c r="F41" s="51"/>
      <c r="G41" s="52" t="str">
        <f t="shared" si="2"/>
        <v/>
      </c>
      <c r="H41" s="51"/>
      <c r="I41" s="52" t="str">
        <f t="shared" si="3"/>
        <v/>
      </c>
      <c r="J41" s="274"/>
    </row>
    <row r="42" spans="1:10" s="9" customFormat="1" ht="30.6" customHeight="1" x14ac:dyDescent="0.25">
      <c r="A42" s="173" t="s">
        <v>45</v>
      </c>
      <c r="B42" s="51"/>
      <c r="C42" s="52" t="str">
        <f t="shared" si="0"/>
        <v/>
      </c>
      <c r="D42" s="51"/>
      <c r="E42" s="52" t="str">
        <f t="shared" si="1"/>
        <v/>
      </c>
      <c r="F42" s="51"/>
      <c r="G42" s="52" t="str">
        <f t="shared" si="2"/>
        <v/>
      </c>
      <c r="H42" s="51"/>
      <c r="I42" s="52" t="str">
        <f t="shared" si="3"/>
        <v/>
      </c>
      <c r="J42" s="274"/>
    </row>
    <row r="43" spans="1:10" s="11" customFormat="1" ht="25.05" customHeight="1" x14ac:dyDescent="0.25">
      <c r="A43" s="173" t="s">
        <v>46</v>
      </c>
      <c r="B43" s="51"/>
      <c r="C43" s="52" t="str">
        <f t="shared" si="0"/>
        <v/>
      </c>
      <c r="D43" s="51"/>
      <c r="E43" s="52" t="str">
        <f t="shared" si="1"/>
        <v/>
      </c>
      <c r="F43" s="51"/>
      <c r="G43" s="52" t="str">
        <f t="shared" si="2"/>
        <v/>
      </c>
      <c r="H43" s="51"/>
      <c r="I43" s="52" t="str">
        <f t="shared" si="3"/>
        <v/>
      </c>
      <c r="J43" s="277"/>
    </row>
    <row r="44" spans="1:10" ht="29.4" customHeight="1" x14ac:dyDescent="0.25">
      <c r="A44" s="237" t="s">
        <v>47</v>
      </c>
      <c r="B44" s="51"/>
      <c r="C44" s="52" t="str">
        <f t="shared" si="0"/>
        <v/>
      </c>
      <c r="D44" s="53"/>
      <c r="E44" s="52" t="str">
        <f t="shared" si="1"/>
        <v/>
      </c>
      <c r="F44" s="53"/>
      <c r="G44" s="52" t="str">
        <f t="shared" si="2"/>
        <v/>
      </c>
      <c r="H44" s="53"/>
      <c r="I44" s="52" t="str">
        <f t="shared" si="3"/>
        <v/>
      </c>
    </row>
    <row r="45" spans="1:10" s="9" customFormat="1" ht="40.200000000000003" customHeight="1" x14ac:dyDescent="0.25">
      <c r="A45" s="240" t="s">
        <v>48</v>
      </c>
      <c r="B45" s="70"/>
      <c r="C45" s="43" t="str">
        <f t="shared" si="0"/>
        <v/>
      </c>
      <c r="D45" s="70"/>
      <c r="E45" s="43" t="str">
        <f t="shared" si="1"/>
        <v/>
      </c>
      <c r="F45" s="70"/>
      <c r="G45" s="43" t="str">
        <f t="shared" si="2"/>
        <v/>
      </c>
      <c r="H45" s="70"/>
      <c r="I45" s="43" t="str">
        <f t="shared" si="3"/>
        <v/>
      </c>
      <c r="J45" s="274"/>
    </row>
    <row r="46" spans="1:10" s="9" customFormat="1" ht="25.05" customHeight="1" x14ac:dyDescent="0.25">
      <c r="A46" s="59" t="s">
        <v>49</v>
      </c>
      <c r="B46" s="239">
        <f>SUM(B27:B45)</f>
        <v>0</v>
      </c>
      <c r="C46" s="49" t="str">
        <f t="shared" si="0"/>
        <v/>
      </c>
      <c r="D46" s="239">
        <f>SUM(D27:D45)</f>
        <v>0</v>
      </c>
      <c r="E46" s="49" t="str">
        <f t="shared" si="1"/>
        <v/>
      </c>
      <c r="F46" s="239">
        <f>SUM(F27:F45)</f>
        <v>0</v>
      </c>
      <c r="G46" s="49" t="str">
        <f t="shared" si="2"/>
        <v/>
      </c>
      <c r="H46" s="239">
        <f>SUM(H27:H45)</f>
        <v>0</v>
      </c>
      <c r="I46" s="49" t="str">
        <f t="shared" si="3"/>
        <v/>
      </c>
      <c r="J46" s="274"/>
    </row>
    <row r="47" spans="1:10" ht="48.6" customHeight="1" x14ac:dyDescent="0.25">
      <c r="A47" s="61" t="s">
        <v>50</v>
      </c>
      <c r="C47" s="336"/>
      <c r="D47" s="40"/>
      <c r="E47" s="336"/>
      <c r="F47" s="40"/>
      <c r="G47" s="336"/>
      <c r="H47" s="40"/>
      <c r="I47" s="336"/>
    </row>
    <row r="48" spans="1:10" s="9" customFormat="1" ht="25.05" customHeight="1" x14ac:dyDescent="0.25">
      <c r="A48" s="238" t="s">
        <v>51</v>
      </c>
      <c r="B48" s="51"/>
      <c r="C48" s="52" t="str">
        <f>IF(B48="","",IF(B48=0,"",(B48/B$6/$A$11)))</f>
        <v/>
      </c>
      <c r="D48" s="51"/>
      <c r="E48" s="52" t="str">
        <f>IF(D48="","",IF(D48=0,"",(D48/D$6/$A$11)))</f>
        <v/>
      </c>
      <c r="F48" s="51"/>
      <c r="G48" s="52" t="str">
        <f>IF(F48="","",IF(F48=0,"",(F48/F$6/$A$11)))</f>
        <v/>
      </c>
      <c r="H48" s="51"/>
      <c r="I48" s="52" t="str">
        <f>IF(H48="","",IF(H48=0,"",(H48/H$6/$A$11)))</f>
        <v/>
      </c>
      <c r="J48" s="274"/>
    </row>
    <row r="49" spans="1:10" s="9" customFormat="1" ht="30.6" customHeight="1" x14ac:dyDescent="0.25">
      <c r="A49" s="59" t="s">
        <v>52</v>
      </c>
      <c r="B49" s="62">
        <f>SUM(B48:B48)</f>
        <v>0</v>
      </c>
      <c r="C49" s="43" t="str">
        <f>IF(B49="","",IF(B49=0,"",(B49/B$6/$A$11)))</f>
        <v/>
      </c>
      <c r="D49" s="62">
        <f>SUM(D48:D48)</f>
        <v>0</v>
      </c>
      <c r="E49" s="43" t="str">
        <f>IF(D49="","",IF(D49=0,"",(D49/D$6/$A$11)))</f>
        <v/>
      </c>
      <c r="F49" s="62">
        <f>SUM(F48:F48)</f>
        <v>0</v>
      </c>
      <c r="G49" s="43" t="str">
        <f>IF(F49="","",IF(F49=0,"",(F49/F$6/$A$11)))</f>
        <v/>
      </c>
      <c r="H49" s="62">
        <f>SUM(H48:H48)</f>
        <v>0</v>
      </c>
      <c r="I49" s="43" t="str">
        <f>IF(H49="","",IF(H49=0,"",(H49/H$6/$A$11)))</f>
        <v/>
      </c>
      <c r="J49" s="274"/>
    </row>
    <row r="50" spans="1:10" s="9" customFormat="1" ht="25.05" customHeight="1" x14ac:dyDescent="0.25">
      <c r="A50" s="61" t="s">
        <v>53</v>
      </c>
      <c r="B50" s="63"/>
      <c r="C50" s="336"/>
      <c r="D50" s="63"/>
      <c r="E50" s="336"/>
      <c r="F50" s="63"/>
      <c r="G50" s="336"/>
      <c r="H50" s="63"/>
      <c r="I50" s="336"/>
      <c r="J50" s="274"/>
    </row>
    <row r="51" spans="1:10" s="9" customFormat="1" ht="25.05" customHeight="1" x14ac:dyDescent="0.25">
      <c r="A51" s="173" t="s">
        <v>54</v>
      </c>
      <c r="B51" s="51"/>
      <c r="C51" s="52" t="str">
        <f t="shared" ref="C51:C62" si="4">IF(B51="","",IF(B51=0,"",(B51/B$6/$A$11)))</f>
        <v/>
      </c>
      <c r="D51" s="51"/>
      <c r="E51" s="52" t="str">
        <f t="shared" ref="E51:E62" si="5">IF(D51="","",IF(D51=0,"",(D51/D$6/$A$11)))</f>
        <v/>
      </c>
      <c r="F51" s="51"/>
      <c r="G51" s="52" t="str">
        <f t="shared" ref="G51:G62" si="6">IF(F51="","",IF(F51=0,"",(F51/F$6/$A$11)))</f>
        <v/>
      </c>
      <c r="H51" s="51"/>
      <c r="I51" s="52" t="str">
        <f t="shared" ref="I51:I62" si="7">IF(H51="","",IF(H51=0,"",(H51/H$6/$A$11)))</f>
        <v/>
      </c>
      <c r="J51" s="274"/>
    </row>
    <row r="52" spans="1:10" s="9" customFormat="1" ht="31.2" customHeight="1" x14ac:dyDescent="0.25">
      <c r="A52" s="173" t="s">
        <v>55</v>
      </c>
      <c r="B52" s="51"/>
      <c r="C52" s="52" t="str">
        <f t="shared" si="4"/>
        <v/>
      </c>
      <c r="D52" s="51"/>
      <c r="E52" s="52" t="str">
        <f t="shared" si="5"/>
        <v/>
      </c>
      <c r="F52" s="51"/>
      <c r="G52" s="52" t="str">
        <f t="shared" si="6"/>
        <v/>
      </c>
      <c r="H52" s="51"/>
      <c r="I52" s="52" t="str">
        <f t="shared" si="7"/>
        <v/>
      </c>
      <c r="J52" s="274"/>
    </row>
    <row r="53" spans="1:10" s="9" customFormat="1" ht="28.2" customHeight="1" x14ac:dyDescent="0.25">
      <c r="A53" s="233" t="s">
        <v>56</v>
      </c>
      <c r="B53" s="51"/>
      <c r="C53" s="52" t="str">
        <f t="shared" si="4"/>
        <v/>
      </c>
      <c r="D53" s="51"/>
      <c r="E53" s="52" t="str">
        <f t="shared" si="5"/>
        <v/>
      </c>
      <c r="F53" s="51"/>
      <c r="G53" s="52" t="str">
        <f t="shared" si="6"/>
        <v/>
      </c>
      <c r="H53" s="51"/>
      <c r="I53" s="52" t="str">
        <f t="shared" si="7"/>
        <v/>
      </c>
      <c r="J53" s="274"/>
    </row>
    <row r="54" spans="1:10" s="9" customFormat="1" ht="25.05" customHeight="1" x14ac:dyDescent="0.25">
      <c r="A54" s="173" t="s">
        <v>57</v>
      </c>
      <c r="B54" s="51"/>
      <c r="C54" s="52" t="str">
        <f t="shared" si="4"/>
        <v/>
      </c>
      <c r="D54" s="53"/>
      <c r="E54" s="52" t="str">
        <f t="shared" si="5"/>
        <v/>
      </c>
      <c r="F54" s="53"/>
      <c r="G54" s="52" t="str">
        <f t="shared" si="6"/>
        <v/>
      </c>
      <c r="H54" s="53"/>
      <c r="I54" s="52" t="str">
        <f t="shared" si="7"/>
        <v/>
      </c>
      <c r="J54" s="274"/>
    </row>
    <row r="55" spans="1:10" s="9" customFormat="1" ht="27.45" customHeight="1" x14ac:dyDescent="0.25">
      <c r="A55" s="233" t="s">
        <v>58</v>
      </c>
      <c r="B55" s="51"/>
      <c r="C55" s="52" t="str">
        <f t="shared" si="4"/>
        <v/>
      </c>
      <c r="D55" s="70"/>
      <c r="E55" s="52" t="str">
        <f t="shared" si="5"/>
        <v/>
      </c>
      <c r="F55" s="70"/>
      <c r="G55" s="52" t="str">
        <f t="shared" si="6"/>
        <v/>
      </c>
      <c r="H55" s="70"/>
      <c r="I55" s="52" t="str">
        <f t="shared" si="7"/>
        <v/>
      </c>
      <c r="J55" s="274"/>
    </row>
    <row r="56" spans="1:10" s="9" customFormat="1" ht="40.799999999999997" customHeight="1" x14ac:dyDescent="0.25">
      <c r="A56" s="234" t="s">
        <v>59</v>
      </c>
      <c r="B56" s="51"/>
      <c r="C56" s="52" t="str">
        <f t="shared" si="4"/>
        <v/>
      </c>
      <c r="D56" s="70"/>
      <c r="E56" s="52" t="str">
        <f t="shared" si="5"/>
        <v/>
      </c>
      <c r="F56" s="70"/>
      <c r="G56" s="52" t="str">
        <f t="shared" si="6"/>
        <v/>
      </c>
      <c r="H56" s="70"/>
      <c r="I56" s="52" t="str">
        <f t="shared" si="7"/>
        <v/>
      </c>
      <c r="J56" s="274"/>
    </row>
    <row r="57" spans="1:10" s="11" customFormat="1" ht="25.5" customHeight="1" x14ac:dyDescent="0.25">
      <c r="A57" s="235" t="s">
        <v>60</v>
      </c>
      <c r="B57" s="51"/>
      <c r="C57" s="52" t="str">
        <f t="shared" si="4"/>
        <v/>
      </c>
      <c r="D57" s="53"/>
      <c r="E57" s="52" t="str">
        <f t="shared" si="5"/>
        <v/>
      </c>
      <c r="F57" s="318"/>
      <c r="G57" s="52" t="str">
        <f t="shared" si="6"/>
        <v/>
      </c>
      <c r="H57" s="53"/>
      <c r="I57" s="52" t="str">
        <f t="shared" si="7"/>
        <v/>
      </c>
      <c r="J57" s="277"/>
    </row>
    <row r="58" spans="1:10" s="9" customFormat="1" ht="33.6" customHeight="1" x14ac:dyDescent="0.25">
      <c r="A58" s="171" t="s">
        <v>48</v>
      </c>
      <c r="B58" s="70"/>
      <c r="C58" s="52" t="str">
        <f t="shared" si="4"/>
        <v/>
      </c>
      <c r="D58" s="70"/>
      <c r="E58" s="52" t="str">
        <f t="shared" si="5"/>
        <v/>
      </c>
      <c r="F58" s="70"/>
      <c r="G58" s="52" t="str">
        <f t="shared" si="6"/>
        <v/>
      </c>
      <c r="H58" s="70"/>
      <c r="I58" s="52" t="str">
        <f t="shared" si="7"/>
        <v/>
      </c>
      <c r="J58" s="274"/>
    </row>
    <row r="59" spans="1:10" s="9" customFormat="1" ht="25.5" customHeight="1" thickBot="1" x14ac:dyDescent="0.3">
      <c r="A59" s="65" t="s">
        <v>61</v>
      </c>
      <c r="B59" s="60">
        <f>SUM(B51:B58)</f>
        <v>0</v>
      </c>
      <c r="C59" s="67" t="str">
        <f t="shared" si="4"/>
        <v/>
      </c>
      <c r="D59" s="60">
        <f>SUM(D51:D58)</f>
        <v>0</v>
      </c>
      <c r="E59" s="67" t="str">
        <f t="shared" si="5"/>
        <v/>
      </c>
      <c r="F59" s="60">
        <f>SUM(F51:F58)</f>
        <v>0</v>
      </c>
      <c r="G59" s="52" t="str">
        <f t="shared" si="6"/>
        <v/>
      </c>
      <c r="H59" s="60">
        <f>SUM(H51:H58)</f>
        <v>0</v>
      </c>
      <c r="I59" s="67" t="str">
        <f t="shared" si="7"/>
        <v/>
      </c>
      <c r="J59" s="274"/>
    </row>
    <row r="60" spans="1:10" s="9" customFormat="1" ht="37.799999999999997" customHeight="1" thickTop="1" x14ac:dyDescent="0.25">
      <c r="A60" s="243" t="s">
        <v>62</v>
      </c>
      <c r="B60" s="319">
        <f>B25-B46+B49-B59</f>
        <v>0</v>
      </c>
      <c r="C60" s="320" t="str">
        <f t="shared" si="4"/>
        <v/>
      </c>
      <c r="D60" s="319">
        <f>D25-D46+D49-D59</f>
        <v>0</v>
      </c>
      <c r="E60" s="320" t="str">
        <f t="shared" si="5"/>
        <v/>
      </c>
      <c r="F60" s="319">
        <f>F25-F46+F49-F59</f>
        <v>0</v>
      </c>
      <c r="G60" s="321" t="str">
        <f t="shared" si="6"/>
        <v/>
      </c>
      <c r="H60" s="319">
        <f>H25-H46+H49-H59</f>
        <v>0</v>
      </c>
      <c r="I60" s="320" t="str">
        <f t="shared" si="7"/>
        <v/>
      </c>
      <c r="J60" s="274"/>
    </row>
    <row r="61" spans="1:10" s="16" customFormat="1" ht="37.799999999999997" customHeight="1" x14ac:dyDescent="0.25">
      <c r="A61" s="120" t="s">
        <v>63</v>
      </c>
      <c r="B61" s="10">
        <f>'Efterkalkyl 2017'!B62</f>
        <v>0</v>
      </c>
      <c r="C61" s="124" t="str">
        <f t="shared" si="4"/>
        <v/>
      </c>
      <c r="D61" s="10">
        <f>'Efterkalkyl 2017'!D62</f>
        <v>0</v>
      </c>
      <c r="E61" s="124" t="str">
        <f t="shared" si="5"/>
        <v/>
      </c>
      <c r="F61" s="10">
        <f>'Efterkalkyl 2017'!F62</f>
        <v>0</v>
      </c>
      <c r="G61" s="124" t="str">
        <f t="shared" si="6"/>
        <v/>
      </c>
      <c r="H61" s="10">
        <f>'Efterkalkyl 2017'!H62</f>
        <v>0</v>
      </c>
      <c r="I61" s="124" t="str">
        <f t="shared" si="7"/>
        <v/>
      </c>
      <c r="J61" s="274"/>
    </row>
    <row r="62" spans="1:10" s="9" customFormat="1" ht="37.799999999999997" customHeight="1" x14ac:dyDescent="0.25">
      <c r="A62" s="121" t="s">
        <v>64</v>
      </c>
      <c r="B62" s="322">
        <f>B60+B61</f>
        <v>0</v>
      </c>
      <c r="C62" s="134" t="str">
        <f t="shared" si="4"/>
        <v/>
      </c>
      <c r="D62" s="322">
        <f>D60+D61</f>
        <v>0</v>
      </c>
      <c r="E62" s="134" t="str">
        <f t="shared" si="5"/>
        <v/>
      </c>
      <c r="F62" s="322">
        <f>F60+F61</f>
        <v>0</v>
      </c>
      <c r="G62" s="134" t="str">
        <f t="shared" si="6"/>
        <v/>
      </c>
      <c r="H62" s="322">
        <f>H60+H61</f>
        <v>0</v>
      </c>
      <c r="I62" s="134" t="str">
        <f t="shared" si="7"/>
        <v/>
      </c>
      <c r="J62" s="274"/>
    </row>
    <row r="63" spans="1:10" s="9" customFormat="1" ht="45.6" customHeight="1" thickBot="1" x14ac:dyDescent="0.35">
      <c r="A63" s="68" t="s">
        <v>65</v>
      </c>
      <c r="B63" s="47"/>
      <c r="C63" s="337"/>
      <c r="D63" s="47"/>
      <c r="E63" s="337"/>
      <c r="F63" s="47"/>
      <c r="G63" s="337"/>
      <c r="H63" s="47"/>
      <c r="I63" s="337"/>
      <c r="J63" s="274"/>
    </row>
    <row r="64" spans="1:10" s="9" customFormat="1" ht="25.05" customHeight="1" thickTop="1" x14ac:dyDescent="0.25">
      <c r="A64" s="235" t="s">
        <v>66</v>
      </c>
      <c r="B64" s="48"/>
      <c r="C64" s="52" t="str">
        <f>IF(B64="","",IF(B64=0,"",(B64/B$6/$A$11)))</f>
        <v/>
      </c>
      <c r="D64" s="48"/>
      <c r="E64" s="43" t="str">
        <f>IF(D64="","",IF(D64=0,"",(D64/D$6/$A$11)))</f>
        <v/>
      </c>
      <c r="F64" s="48"/>
      <c r="G64" s="52" t="str">
        <f>IF(F64="","",IF(F64=0,"",(F64/F$6/$A$11)))</f>
        <v/>
      </c>
      <c r="H64" s="48"/>
      <c r="I64" s="52" t="str">
        <f>IF(H64="","",IF(H64=0,"",(H64/H$6/$A$11)))</f>
        <v/>
      </c>
      <c r="J64" s="274"/>
    </row>
    <row r="65" spans="1:10" s="9" customFormat="1" ht="25.05" customHeight="1" x14ac:dyDescent="0.25">
      <c r="A65" s="242" t="s">
        <v>51</v>
      </c>
      <c r="B65" s="51"/>
      <c r="C65" s="52" t="str">
        <f>IF(B65="","",IF(B65=0,"",(B65/B$6/$A$11)))</f>
        <v/>
      </c>
      <c r="D65" s="51"/>
      <c r="E65" s="52" t="str">
        <f>IF(D65="","",IF(D65=0,"",(D65/D$6/$A$11)))</f>
        <v/>
      </c>
      <c r="F65" s="51"/>
      <c r="G65" s="52" t="str">
        <f>IF(F65="","",IF(F65=0,"",(F65/F$6/$A$11)))</f>
        <v/>
      </c>
      <c r="H65" s="51"/>
      <c r="I65" s="52" t="str">
        <f>IF(H65="","",IF(H65=0,"",(H65/H$6/$A$11)))</f>
        <v/>
      </c>
      <c r="J65" s="274"/>
    </row>
    <row r="66" spans="1:10" s="9" customFormat="1" ht="25.05" customHeight="1" x14ac:dyDescent="0.25">
      <c r="A66" s="59" t="s">
        <v>67</v>
      </c>
      <c r="B66" s="62">
        <f>SUM(B64:B65)</f>
        <v>0</v>
      </c>
      <c r="C66" s="43" t="str">
        <f>IF(B66="","",IF(B66=0,"",(B66/B$6/$A$11)))</f>
        <v/>
      </c>
      <c r="D66" s="62">
        <f>SUM(D64:D65)</f>
        <v>0</v>
      </c>
      <c r="E66" s="43" t="str">
        <f>IF(D66="","",IF(D66=0,"",(D66/D$6/$A$11)))</f>
        <v/>
      </c>
      <c r="F66" s="62">
        <f>SUM(F64:F65)</f>
        <v>0</v>
      </c>
      <c r="G66" s="43" t="str">
        <f>IF(F66="","",IF(F66=0,"",(F66/F$6/$A$11)))</f>
        <v/>
      </c>
      <c r="H66" s="62">
        <f>SUM(H64:H65)</f>
        <v>0</v>
      </c>
      <c r="I66" s="43" t="str">
        <f>IF(H66="","",IF(H66=0,"",(H66/H$6/$A$11)))</f>
        <v/>
      </c>
      <c r="J66" s="274"/>
    </row>
    <row r="67" spans="1:10" ht="36.6" customHeight="1" x14ac:dyDescent="0.25">
      <c r="A67" s="61" t="s">
        <v>53</v>
      </c>
      <c r="B67" s="63"/>
      <c r="C67" s="336"/>
      <c r="D67" s="63"/>
      <c r="E67" s="336"/>
      <c r="F67" s="63"/>
      <c r="G67" s="336"/>
      <c r="H67" s="63"/>
      <c r="I67" s="336"/>
    </row>
    <row r="68" spans="1:10" s="9" customFormat="1" ht="25.05" customHeight="1" x14ac:dyDescent="0.25">
      <c r="A68" s="173" t="s">
        <v>54</v>
      </c>
      <c r="B68" s="51"/>
      <c r="C68" s="52" t="str">
        <f t="shared" ref="C68:C79" si="8">IF(B68="","",IF(B68=0,"",(B68/B$6/$A$11)))</f>
        <v/>
      </c>
      <c r="D68" s="51"/>
      <c r="E68" s="52" t="str">
        <f t="shared" ref="E68:E79" si="9">IF(D68="","",IF(D68=0,"",(D68/D$6/$A$11)))</f>
        <v/>
      </c>
      <c r="F68" s="51"/>
      <c r="G68" s="52" t="str">
        <f t="shared" ref="G68:G79" si="10">IF(F68="","",IF(F68=0,"",(F68/F$6/$A$11)))</f>
        <v/>
      </c>
      <c r="H68" s="51"/>
      <c r="I68" s="52" t="str">
        <f t="shared" ref="I68:I79" si="11">IF(H68="","",IF(H68=0,"",(H68/H$6/$A$11)))</f>
        <v/>
      </c>
      <c r="J68" s="274"/>
    </row>
    <row r="69" spans="1:10" s="9" customFormat="1" ht="31.2" customHeight="1" x14ac:dyDescent="0.25">
      <c r="A69" s="173" t="s">
        <v>55</v>
      </c>
      <c r="B69" s="51"/>
      <c r="C69" s="43" t="str">
        <f t="shared" si="8"/>
        <v/>
      </c>
      <c r="D69" s="51"/>
      <c r="E69" s="52" t="str">
        <f t="shared" si="9"/>
        <v/>
      </c>
      <c r="F69" s="51"/>
      <c r="G69" s="52" t="str">
        <f t="shared" si="10"/>
        <v/>
      </c>
      <c r="H69" s="51"/>
      <c r="I69" s="52" t="str">
        <f t="shared" si="11"/>
        <v/>
      </c>
      <c r="J69" s="274"/>
    </row>
    <row r="70" spans="1:10" s="9" customFormat="1" ht="25.05" customHeight="1" x14ac:dyDescent="0.25">
      <c r="A70" s="233" t="s">
        <v>56</v>
      </c>
      <c r="B70" s="51"/>
      <c r="C70" s="41" t="str">
        <f t="shared" si="8"/>
        <v/>
      </c>
      <c r="D70" s="51"/>
      <c r="E70" s="52" t="str">
        <f t="shared" si="9"/>
        <v/>
      </c>
      <c r="F70" s="51"/>
      <c r="G70" s="52" t="str">
        <f t="shared" si="10"/>
        <v/>
      </c>
      <c r="H70" s="51"/>
      <c r="I70" s="52" t="str">
        <f t="shared" si="11"/>
        <v/>
      </c>
      <c r="J70" s="274"/>
    </row>
    <row r="71" spans="1:10" s="9" customFormat="1" ht="25.05" customHeight="1" x14ac:dyDescent="0.25">
      <c r="A71" s="173" t="s">
        <v>57</v>
      </c>
      <c r="B71" s="51"/>
      <c r="C71" s="52" t="str">
        <f t="shared" si="8"/>
        <v/>
      </c>
      <c r="D71" s="53"/>
      <c r="E71" s="52" t="str">
        <f t="shared" si="9"/>
        <v/>
      </c>
      <c r="F71" s="53"/>
      <c r="G71" s="52" t="str">
        <f t="shared" si="10"/>
        <v/>
      </c>
      <c r="H71" s="53"/>
      <c r="I71" s="52" t="str">
        <f t="shared" si="11"/>
        <v/>
      </c>
      <c r="J71" s="274"/>
    </row>
    <row r="72" spans="1:10" s="9" customFormat="1" ht="33" customHeight="1" x14ac:dyDescent="0.25">
      <c r="A72" s="128" t="s">
        <v>58</v>
      </c>
      <c r="B72" s="51"/>
      <c r="C72" s="52" t="str">
        <f t="shared" si="8"/>
        <v/>
      </c>
      <c r="D72" s="70"/>
      <c r="E72" s="52" t="str">
        <f t="shared" si="9"/>
        <v/>
      </c>
      <c r="F72" s="70"/>
      <c r="G72" s="52" t="str">
        <f t="shared" si="10"/>
        <v/>
      </c>
      <c r="H72" s="70"/>
      <c r="I72" s="52" t="str">
        <f t="shared" si="11"/>
        <v/>
      </c>
      <c r="J72" s="274"/>
    </row>
    <row r="73" spans="1:10" s="9" customFormat="1" ht="34.200000000000003" customHeight="1" x14ac:dyDescent="0.25">
      <c r="A73" s="234" t="s">
        <v>59</v>
      </c>
      <c r="B73" s="51"/>
      <c r="C73" s="52" t="str">
        <f t="shared" si="8"/>
        <v/>
      </c>
      <c r="D73" s="70"/>
      <c r="E73" s="52" t="str">
        <f t="shared" si="9"/>
        <v/>
      </c>
      <c r="F73" s="70"/>
      <c r="G73" s="52" t="str">
        <f t="shared" si="10"/>
        <v/>
      </c>
      <c r="H73" s="70"/>
      <c r="I73" s="52" t="str">
        <f t="shared" si="11"/>
        <v/>
      </c>
      <c r="J73" s="274"/>
    </row>
    <row r="74" spans="1:10" s="9" customFormat="1" ht="25.05" customHeight="1" x14ac:dyDescent="0.25">
      <c r="A74" s="235" t="s">
        <v>60</v>
      </c>
      <c r="B74" s="51"/>
      <c r="C74" s="52" t="str">
        <f t="shared" si="8"/>
        <v/>
      </c>
      <c r="D74" s="51"/>
      <c r="E74" s="52" t="str">
        <f t="shared" si="9"/>
        <v/>
      </c>
      <c r="F74" s="51"/>
      <c r="G74" s="52" t="str">
        <f t="shared" si="10"/>
        <v/>
      </c>
      <c r="H74" s="51"/>
      <c r="I74" s="52" t="str">
        <f t="shared" si="11"/>
        <v/>
      </c>
      <c r="J74" s="274"/>
    </row>
    <row r="75" spans="1:10" s="9" customFormat="1" ht="35.4" customHeight="1" x14ac:dyDescent="0.25">
      <c r="A75" s="172" t="s">
        <v>48</v>
      </c>
      <c r="B75" s="70"/>
      <c r="C75" s="52" t="str">
        <f t="shared" si="8"/>
        <v/>
      </c>
      <c r="D75" s="70"/>
      <c r="E75" s="52" t="str">
        <f t="shared" si="9"/>
        <v/>
      </c>
      <c r="F75" s="70"/>
      <c r="G75" s="52" t="str">
        <f t="shared" si="10"/>
        <v/>
      </c>
      <c r="H75" s="70"/>
      <c r="I75" s="52" t="str">
        <f t="shared" si="11"/>
        <v/>
      </c>
      <c r="J75" s="274"/>
    </row>
    <row r="76" spans="1:10" s="9" customFormat="1" ht="33.6" customHeight="1" thickBot="1" x14ac:dyDescent="0.3">
      <c r="A76" s="69" t="s">
        <v>61</v>
      </c>
      <c r="B76" s="60">
        <f>SUM(B68:B75)</f>
        <v>0</v>
      </c>
      <c r="C76" s="67" t="str">
        <f t="shared" si="8"/>
        <v/>
      </c>
      <c r="D76" s="60">
        <f>SUM(D68:D75)</f>
        <v>0</v>
      </c>
      <c r="E76" s="67" t="str">
        <f t="shared" si="9"/>
        <v/>
      </c>
      <c r="F76" s="66">
        <f>SUM(F68:F75)</f>
        <v>0</v>
      </c>
      <c r="G76" s="52" t="str">
        <f t="shared" si="10"/>
        <v/>
      </c>
      <c r="H76" s="66">
        <f>SUM(H68:H75)</f>
        <v>0</v>
      </c>
      <c r="I76" s="67" t="str">
        <f t="shared" si="11"/>
        <v/>
      </c>
      <c r="J76" s="274"/>
    </row>
    <row r="77" spans="1:10" s="11" customFormat="1" ht="39" customHeight="1" thickTop="1" x14ac:dyDescent="0.25">
      <c r="A77" s="243" t="s">
        <v>68</v>
      </c>
      <c r="B77" s="111">
        <f>B66-B76</f>
        <v>0</v>
      </c>
      <c r="C77" s="41" t="str">
        <f t="shared" si="8"/>
        <v/>
      </c>
      <c r="D77" s="111">
        <f>D66-D76</f>
        <v>0</v>
      </c>
      <c r="E77" s="41" t="str">
        <f t="shared" si="9"/>
        <v/>
      </c>
      <c r="F77" s="111">
        <f>F66-F76</f>
        <v>0</v>
      </c>
      <c r="G77" s="197" t="str">
        <f t="shared" si="10"/>
        <v/>
      </c>
      <c r="H77" s="111">
        <f>H66-H76</f>
        <v>0</v>
      </c>
      <c r="I77" s="41" t="str">
        <f t="shared" si="11"/>
        <v/>
      </c>
      <c r="J77" s="277"/>
    </row>
    <row r="78" spans="1:10" s="9" customFormat="1" ht="39" customHeight="1" x14ac:dyDescent="0.25">
      <c r="A78" s="244" t="s">
        <v>69</v>
      </c>
      <c r="B78" s="51">
        <f>'Efterkalkyl 2017'!B79</f>
        <v>0</v>
      </c>
      <c r="C78" s="52" t="str">
        <f t="shared" si="8"/>
        <v/>
      </c>
      <c r="D78" s="51">
        <f>'Efterkalkyl 2017'!D79</f>
        <v>0</v>
      </c>
      <c r="E78" s="52" t="str">
        <f t="shared" si="9"/>
        <v/>
      </c>
      <c r="F78" s="51">
        <f>'Efterkalkyl 2017'!F79</f>
        <v>0</v>
      </c>
      <c r="G78" s="52" t="str">
        <f t="shared" si="10"/>
        <v/>
      </c>
      <c r="H78" s="51">
        <f>'Efterkalkyl 2017'!H79</f>
        <v>0</v>
      </c>
      <c r="I78" s="52" t="str">
        <f t="shared" si="11"/>
        <v/>
      </c>
      <c r="J78" s="274"/>
    </row>
    <row r="79" spans="1:10" s="9" customFormat="1" ht="39" customHeight="1" x14ac:dyDescent="0.25">
      <c r="A79" s="244" t="s">
        <v>70</v>
      </c>
      <c r="B79" s="112">
        <f>B77+B78</f>
        <v>0</v>
      </c>
      <c r="C79" s="43" t="str">
        <f t="shared" si="8"/>
        <v/>
      </c>
      <c r="D79" s="112">
        <f>D77+D78</f>
        <v>0</v>
      </c>
      <c r="E79" s="43" t="str">
        <f t="shared" si="9"/>
        <v/>
      </c>
      <c r="F79" s="112">
        <f>F77+F78</f>
        <v>0</v>
      </c>
      <c r="G79" s="43" t="str">
        <f t="shared" si="10"/>
        <v/>
      </c>
      <c r="H79" s="112">
        <f>H77+H78</f>
        <v>0</v>
      </c>
      <c r="I79" s="43" t="str">
        <f t="shared" si="11"/>
        <v/>
      </c>
      <c r="J79" s="274"/>
    </row>
    <row r="80" spans="1:10" s="9" customFormat="1" ht="56.4" customHeight="1" thickBot="1" x14ac:dyDescent="0.35">
      <c r="A80" s="68" t="s">
        <v>71</v>
      </c>
      <c r="B80" s="47"/>
      <c r="C80" s="337"/>
      <c r="D80" s="47"/>
      <c r="E80" s="337"/>
      <c r="F80" s="47"/>
      <c r="G80" s="337"/>
      <c r="H80" s="47"/>
      <c r="I80" s="337"/>
      <c r="J80" s="274"/>
    </row>
    <row r="81" spans="1:10" s="12" customFormat="1" ht="31.8" customHeight="1" thickTop="1" x14ac:dyDescent="0.25">
      <c r="A81" s="61" t="s">
        <v>72</v>
      </c>
      <c r="B81" s="40"/>
      <c r="C81" s="336"/>
      <c r="D81" s="40"/>
      <c r="E81" s="336"/>
      <c r="F81" s="40"/>
      <c r="G81" s="336"/>
      <c r="H81" s="40"/>
      <c r="I81" s="336"/>
      <c r="J81" s="274"/>
    </row>
    <row r="82" spans="1:10" s="9" customFormat="1" ht="34.200000000000003" customHeight="1" x14ac:dyDescent="0.25">
      <c r="A82" s="118" t="s">
        <v>73</v>
      </c>
      <c r="B82" s="51"/>
      <c r="C82" s="52" t="str">
        <f>IF(B82="","",IF(B82=0,"",(B82/B$6/$A$11)))</f>
        <v/>
      </c>
      <c r="D82" s="51"/>
      <c r="E82" s="43" t="str">
        <f>IF(D82="","",IF(D82=0,"",(D82/D$6/$A$11)))</f>
        <v/>
      </c>
      <c r="F82" s="51"/>
      <c r="G82" s="52" t="str">
        <f>IF(F82="","",IF(F82=0,"",(F82/F$6/$A$11)))</f>
        <v/>
      </c>
      <c r="H82" s="51"/>
      <c r="I82" s="52" t="str">
        <f>IF(H82="","",IF(H82=0,"",(H82/H$6/$A$11)))</f>
        <v/>
      </c>
      <c r="J82" s="274"/>
    </row>
    <row r="83" spans="1:10" s="9" customFormat="1" ht="36.450000000000003" customHeight="1" x14ac:dyDescent="0.25">
      <c r="A83" s="122" t="s">
        <v>74</v>
      </c>
      <c r="B83" s="70"/>
      <c r="C83" s="52" t="str">
        <f>IF(B83="","",IF(B83=0,"",(B83/B$6/$A$11)))</f>
        <v/>
      </c>
      <c r="D83" s="64"/>
      <c r="E83" s="52" t="str">
        <f>IF(D83="","",IF(D83=0,"",(D83/D$6/$A$11)))</f>
        <v/>
      </c>
      <c r="F83" s="64"/>
      <c r="G83" s="52" t="str">
        <f>IF(F83="","",IF(F83=0,"",(F83/F$6/$A$11)))</f>
        <v/>
      </c>
      <c r="H83" s="64"/>
      <c r="I83" s="52" t="str">
        <f>IF(H83="","",IF(H83=0,"",(H83/H$6/$A$11)))</f>
        <v/>
      </c>
      <c r="J83" s="274"/>
    </row>
    <row r="84" spans="1:10" s="9" customFormat="1" ht="30.6" customHeight="1" x14ac:dyDescent="0.25">
      <c r="A84" s="114" t="s">
        <v>28</v>
      </c>
      <c r="B84" s="62">
        <f>SUM(B82:B83)</f>
        <v>0</v>
      </c>
      <c r="C84" s="43" t="str">
        <f>IF(B84="","",IF(B84=0,"",(B84/B$6/$A$11)))</f>
        <v/>
      </c>
      <c r="D84" s="62">
        <f>SUM(D82:D83)</f>
        <v>0</v>
      </c>
      <c r="E84" s="43" t="str">
        <f>IF(D84="","",IF(D84=0,"",(D84/D$6/$A$11)))</f>
        <v/>
      </c>
      <c r="F84" s="62">
        <f>SUM(F82:F83)</f>
        <v>0</v>
      </c>
      <c r="G84" s="43" t="str">
        <f>IF(F84="","",IF(F84=0,"",(F84/F$6/$A$11)))</f>
        <v/>
      </c>
      <c r="H84" s="62">
        <f>SUM(H82:H83)</f>
        <v>0</v>
      </c>
      <c r="I84" s="43" t="str">
        <f>IF(H84="","",IF(H84=0,"",(H84/H$6/$A$11)))</f>
        <v/>
      </c>
      <c r="J84" s="274"/>
    </row>
    <row r="85" spans="1:10" s="9" customFormat="1" ht="32.4" customHeight="1" x14ac:dyDescent="0.25">
      <c r="A85" s="61" t="s">
        <v>75</v>
      </c>
      <c r="B85"/>
      <c r="C85"/>
      <c r="D85"/>
      <c r="E85"/>
      <c r="F85"/>
      <c r="G85"/>
      <c r="H85"/>
      <c r="I85"/>
      <c r="J85" s="274"/>
    </row>
    <row r="86" spans="1:10" s="9" customFormat="1" ht="33" customHeight="1" x14ac:dyDescent="0.25">
      <c r="A86" s="123" t="s">
        <v>76</v>
      </c>
      <c r="B86" s="10"/>
      <c r="C86" s="52" t="str">
        <f t="shared" ref="C86:C94" si="12">IF(B86="","",IF(B86=0,"",(B86/B$6/$A$11)))</f>
        <v/>
      </c>
      <c r="D86" s="10"/>
      <c r="E86" s="52" t="str">
        <f t="shared" ref="E86:E94" si="13">IF(D86="","",IF(D86=0,"",(D86/D$6/$A$11)))</f>
        <v/>
      </c>
      <c r="F86" s="10"/>
      <c r="G86" s="52" t="str">
        <f t="shared" ref="G86:G94" si="14">IF(F86="","",IF(F86=0,"",(F86/F$6/$A$11)))</f>
        <v/>
      </c>
      <c r="H86" s="10"/>
      <c r="I86" s="52" t="str">
        <f t="shared" ref="I86:I94" si="15">IF(H86="","",IF(H86=0,"",(H86/H$6/$A$11)))</f>
        <v/>
      </c>
      <c r="J86" s="274"/>
    </row>
    <row r="87" spans="1:10" s="9" customFormat="1" ht="33" customHeight="1" x14ac:dyDescent="0.25">
      <c r="A87" s="123" t="s">
        <v>77</v>
      </c>
      <c r="B87" s="51"/>
      <c r="C87" s="52" t="str">
        <f t="shared" si="12"/>
        <v/>
      </c>
      <c r="D87" s="51"/>
      <c r="E87" s="52" t="str">
        <f t="shared" si="13"/>
        <v/>
      </c>
      <c r="F87" s="51"/>
      <c r="G87" s="52" t="str">
        <f t="shared" si="14"/>
        <v/>
      </c>
      <c r="H87" s="51"/>
      <c r="I87" s="52" t="str">
        <f t="shared" si="15"/>
        <v/>
      </c>
      <c r="J87" s="274"/>
    </row>
    <row r="88" spans="1:10" s="9" customFormat="1" ht="33" customHeight="1" x14ac:dyDescent="0.25">
      <c r="A88" s="125" t="s">
        <v>78</v>
      </c>
      <c r="B88" s="51"/>
      <c r="C88" s="52" t="str">
        <f t="shared" si="12"/>
        <v/>
      </c>
      <c r="D88" s="51"/>
      <c r="E88" s="52" t="str">
        <f t="shared" si="13"/>
        <v/>
      </c>
      <c r="F88" s="51"/>
      <c r="G88" s="52" t="str">
        <f t="shared" si="14"/>
        <v/>
      </c>
      <c r="H88" s="51"/>
      <c r="I88" s="52" t="str">
        <f t="shared" si="15"/>
        <v/>
      </c>
      <c r="J88" s="274"/>
    </row>
    <row r="89" spans="1:10" s="9" customFormat="1" ht="33" customHeight="1" x14ac:dyDescent="0.25">
      <c r="A89" s="126" t="s">
        <v>79</v>
      </c>
      <c r="B89" s="10"/>
      <c r="C89" s="52" t="str">
        <f t="shared" si="12"/>
        <v/>
      </c>
      <c r="D89" s="127"/>
      <c r="E89" s="52" t="str">
        <f t="shared" si="13"/>
        <v/>
      </c>
      <c r="F89" s="127"/>
      <c r="G89" s="52" t="str">
        <f t="shared" si="14"/>
        <v/>
      </c>
      <c r="H89" s="127"/>
      <c r="I89" s="52" t="str">
        <f t="shared" si="15"/>
        <v/>
      </c>
      <c r="J89" s="274"/>
    </row>
    <row r="90" spans="1:10" s="9" customFormat="1" ht="33" customHeight="1" x14ac:dyDescent="0.25">
      <c r="A90" s="128" t="s">
        <v>48</v>
      </c>
      <c r="B90" s="70"/>
      <c r="C90" s="52" t="str">
        <f t="shared" si="12"/>
        <v/>
      </c>
      <c r="D90" s="70"/>
      <c r="E90" s="52" t="str">
        <f t="shared" si="13"/>
        <v/>
      </c>
      <c r="F90" s="70"/>
      <c r="G90" s="52" t="str">
        <f t="shared" si="14"/>
        <v/>
      </c>
      <c r="H90" s="70"/>
      <c r="I90" s="52" t="str">
        <f t="shared" si="15"/>
        <v/>
      </c>
      <c r="J90" s="274"/>
    </row>
    <row r="91" spans="1:10" s="9" customFormat="1" ht="32.4" customHeight="1" thickBot="1" x14ac:dyDescent="0.3">
      <c r="A91" s="69" t="s">
        <v>80</v>
      </c>
      <c r="B91" s="60">
        <f>SUM(B86:B90)</f>
        <v>0</v>
      </c>
      <c r="C91" s="67" t="str">
        <f t="shared" si="12"/>
        <v/>
      </c>
      <c r="D91" s="60">
        <f>SUM(D86:D90)</f>
        <v>0</v>
      </c>
      <c r="E91" s="67" t="str">
        <f t="shared" si="13"/>
        <v/>
      </c>
      <c r="F91" s="66">
        <f>SUM(F86:F90)</f>
        <v>0</v>
      </c>
      <c r="G91" s="52" t="str">
        <f t="shared" si="14"/>
        <v/>
      </c>
      <c r="H91" s="66">
        <f>SUM(H86:H90)</f>
        <v>0</v>
      </c>
      <c r="I91" s="67" t="str">
        <f t="shared" si="15"/>
        <v/>
      </c>
      <c r="J91" s="274"/>
    </row>
    <row r="92" spans="1:10" s="9" customFormat="1" ht="45.6" customHeight="1" thickTop="1" x14ac:dyDescent="0.25">
      <c r="A92" s="129" t="s">
        <v>81</v>
      </c>
      <c r="B92" s="113">
        <f>B84-B91</f>
        <v>0</v>
      </c>
      <c r="C92" s="41" t="str">
        <f t="shared" si="12"/>
        <v/>
      </c>
      <c r="D92" s="113">
        <f>D84-D91</f>
        <v>0</v>
      </c>
      <c r="E92" s="41" t="str">
        <f t="shared" si="13"/>
        <v/>
      </c>
      <c r="F92" s="113">
        <f>F84-F91</f>
        <v>0</v>
      </c>
      <c r="G92" s="197" t="str">
        <f t="shared" si="14"/>
        <v/>
      </c>
      <c r="H92" s="113">
        <f>H84-H91</f>
        <v>0</v>
      </c>
      <c r="I92" s="41" t="str">
        <f t="shared" si="15"/>
        <v/>
      </c>
      <c r="J92" s="274"/>
    </row>
    <row r="93" spans="1:10" s="9" customFormat="1" ht="45.6" customHeight="1" x14ac:dyDescent="0.25">
      <c r="A93" s="130" t="s">
        <v>82</v>
      </c>
      <c r="B93" s="51">
        <f>'Efterkalkyl 2017'!B94</f>
        <v>0</v>
      </c>
      <c r="C93" s="52" t="str">
        <f t="shared" si="12"/>
        <v/>
      </c>
      <c r="D93" s="51">
        <f>'Efterkalkyl 2017'!D94</f>
        <v>0</v>
      </c>
      <c r="E93" s="52" t="str">
        <f t="shared" si="13"/>
        <v/>
      </c>
      <c r="F93" s="51">
        <f>'Efterkalkyl 2017'!F94</f>
        <v>0</v>
      </c>
      <c r="G93" s="52" t="str">
        <f t="shared" si="14"/>
        <v/>
      </c>
      <c r="H93" s="51">
        <f>'Efterkalkyl 2017'!H94</f>
        <v>0</v>
      </c>
      <c r="I93" s="52" t="str">
        <f t="shared" si="15"/>
        <v/>
      </c>
      <c r="J93" s="274"/>
    </row>
    <row r="94" spans="1:10" s="9" customFormat="1" ht="45.6" customHeight="1" x14ac:dyDescent="0.25">
      <c r="A94" s="131" t="s">
        <v>83</v>
      </c>
      <c r="B94" s="112">
        <f>B92+B93</f>
        <v>0</v>
      </c>
      <c r="C94" s="43" t="str">
        <f t="shared" si="12"/>
        <v/>
      </c>
      <c r="D94" s="112">
        <f>D92+D93</f>
        <v>0</v>
      </c>
      <c r="E94" s="52" t="str">
        <f t="shared" si="13"/>
        <v/>
      </c>
      <c r="F94" s="112">
        <f>F92+F93</f>
        <v>0</v>
      </c>
      <c r="G94" s="52" t="str">
        <f t="shared" si="14"/>
        <v/>
      </c>
      <c r="H94" s="112">
        <f>H92+H93</f>
        <v>0</v>
      </c>
      <c r="I94" s="52" t="str">
        <f t="shared" si="15"/>
        <v/>
      </c>
      <c r="J94" s="274"/>
    </row>
    <row r="95" spans="1:10" s="9" customFormat="1" ht="96.6" customHeight="1" thickBot="1" x14ac:dyDescent="0.35">
      <c r="A95" s="165" t="s">
        <v>84</v>
      </c>
      <c r="B95" s="166"/>
      <c r="C95" s="166"/>
      <c r="D95" s="166"/>
      <c r="E95" s="338"/>
      <c r="F95" s="166"/>
      <c r="G95" s="338"/>
      <c r="H95" s="166"/>
      <c r="I95" s="338"/>
      <c r="J95" s="274"/>
    </row>
    <row r="96" spans="1:10" s="9" customFormat="1" ht="38.4" customHeight="1" thickTop="1" x14ac:dyDescent="0.25">
      <c r="A96" s="245" t="s">
        <v>85</v>
      </c>
      <c r="B96" s="117">
        <f>'Efterkalkyl 2017'!B103</f>
        <v>0</v>
      </c>
      <c r="C96" s="336"/>
      <c r="D96" s="117">
        <f>'Efterkalkyl 2017'!D103</f>
        <v>0</v>
      </c>
      <c r="E96" s="339"/>
      <c r="F96" s="117">
        <f>'Efterkalkyl 2017'!F103</f>
        <v>0</v>
      </c>
      <c r="G96" s="339"/>
      <c r="H96" s="117">
        <f>'Efterkalkyl 2017'!H103</f>
        <v>0</v>
      </c>
      <c r="I96" s="336"/>
      <c r="J96" s="274"/>
    </row>
    <row r="97" spans="1:10" s="401" customFormat="1" ht="45.6" customHeight="1" x14ac:dyDescent="0.25">
      <c r="A97" s="118" t="s">
        <v>422</v>
      </c>
      <c r="B97" s="70"/>
      <c r="C97" s="71"/>
      <c r="D97" s="70"/>
      <c r="E97" s="71"/>
      <c r="F97" s="70"/>
      <c r="G97" s="71"/>
      <c r="H97" s="70"/>
      <c r="I97" s="71"/>
      <c r="J97" s="274"/>
    </row>
    <row r="98" spans="1:10" s="13" customFormat="1" ht="37.200000000000003" customHeight="1" x14ac:dyDescent="0.25">
      <c r="A98" s="173" t="s">
        <v>86</v>
      </c>
      <c r="B98" s="70"/>
      <c r="C98" s="71"/>
      <c r="D98" s="70"/>
      <c r="E98" s="71"/>
      <c r="F98" s="70"/>
      <c r="G98" s="71"/>
      <c r="H98" s="70"/>
      <c r="I98" s="71"/>
      <c r="J98" s="274"/>
    </row>
    <row r="99" spans="1:10" s="13" customFormat="1" ht="36.6" customHeight="1" x14ac:dyDescent="0.25">
      <c r="A99" s="173" t="s">
        <v>87</v>
      </c>
      <c r="B99" s="72"/>
      <c r="C99" s="73"/>
      <c r="D99" s="72"/>
      <c r="E99" s="71"/>
      <c r="F99" s="72"/>
      <c r="G99" s="71"/>
      <c r="H99" s="72"/>
      <c r="I99" s="71"/>
      <c r="J99" s="274"/>
    </row>
    <row r="100" spans="1:10" s="13" customFormat="1" ht="36.6" customHeight="1" x14ac:dyDescent="0.25">
      <c r="A100" s="50" t="s">
        <v>88</v>
      </c>
      <c r="B100" s="72"/>
      <c r="C100" s="73"/>
      <c r="D100" s="72"/>
      <c r="E100" s="71"/>
      <c r="F100" s="72"/>
      <c r="G100" s="71"/>
      <c r="H100" s="72"/>
      <c r="I100" s="71"/>
      <c r="J100" s="274"/>
    </row>
    <row r="101" spans="1:10" s="13" customFormat="1" ht="49.8" customHeight="1" x14ac:dyDescent="0.25">
      <c r="A101" s="173" t="s">
        <v>89</v>
      </c>
      <c r="B101" s="70"/>
      <c r="C101" s="73"/>
      <c r="D101" s="70"/>
      <c r="E101" s="71"/>
      <c r="F101" s="70"/>
      <c r="G101" s="71"/>
      <c r="H101" s="70"/>
      <c r="I101" s="71"/>
      <c r="J101" s="274"/>
    </row>
    <row r="102" spans="1:10" s="13" customFormat="1" ht="49.8" customHeight="1" thickBot="1" x14ac:dyDescent="0.3">
      <c r="A102" s="402" t="s">
        <v>424</v>
      </c>
      <c r="B102" s="74"/>
      <c r="C102" s="71"/>
      <c r="D102" s="74"/>
      <c r="E102" s="71"/>
      <c r="F102" s="74"/>
      <c r="G102" s="71"/>
      <c r="H102" s="74"/>
      <c r="I102" s="71"/>
      <c r="J102" s="274"/>
    </row>
    <row r="103" spans="1:10" s="13" customFormat="1" ht="61.2" customHeight="1" thickTop="1" x14ac:dyDescent="0.25">
      <c r="A103" s="132" t="s">
        <v>90</v>
      </c>
      <c r="B103" s="111">
        <f>SUM(B96:B102)</f>
        <v>0</v>
      </c>
      <c r="C103" s="73"/>
      <c r="D103" s="111">
        <f>SUM(D96:D102)</f>
        <v>0</v>
      </c>
      <c r="E103" s="336"/>
      <c r="F103" s="111">
        <f>SUM(F96:F102)</f>
        <v>0</v>
      </c>
      <c r="G103" s="336"/>
      <c r="H103" s="111">
        <f>SUM(H96:H102)</f>
        <v>0</v>
      </c>
      <c r="I103" s="336"/>
      <c r="J103" s="274"/>
    </row>
    <row r="104" spans="1:10" s="13" customFormat="1" ht="75.599999999999994" customHeight="1" thickBot="1" x14ac:dyDescent="0.35">
      <c r="A104" s="68" t="s">
        <v>91</v>
      </c>
      <c r="B104" s="292"/>
      <c r="C104" s="293"/>
      <c r="D104" s="292"/>
      <c r="E104" s="337"/>
      <c r="F104" s="292"/>
      <c r="G104" s="337"/>
      <c r="H104" s="292"/>
      <c r="I104" s="337"/>
      <c r="J104" s="274"/>
    </row>
    <row r="105" spans="1:10" s="15" customFormat="1" ht="46.8" customHeight="1" thickTop="1" x14ac:dyDescent="0.25">
      <c r="A105" s="164" t="s">
        <v>92</v>
      </c>
      <c r="B105" s="141">
        <f>B62</f>
        <v>0</v>
      </c>
      <c r="C105" s="52" t="str">
        <f t="shared" ref="C105:C110" si="16">IF(B105="","",IF(B105=0,"",(B105/B$6/$A$11)))</f>
        <v/>
      </c>
      <c r="D105" s="141">
        <f>D62</f>
        <v>0</v>
      </c>
      <c r="E105" s="52" t="str">
        <f t="shared" ref="E105:E110" si="17">IF(D105="","",IF(D105=0,"",(D105/D$6/$A$11)))</f>
        <v/>
      </c>
      <c r="F105" s="141">
        <f>F62</f>
        <v>0</v>
      </c>
      <c r="G105" s="52" t="str">
        <f t="shared" ref="G105:G110" si="18">IF(F105="","",IF(F105=0,"",(F105/F$6/$A$11)))</f>
        <v/>
      </c>
      <c r="H105" s="141">
        <f>H62</f>
        <v>0</v>
      </c>
      <c r="I105" s="52" t="str">
        <f t="shared" ref="I105:I110" si="19">IF(H105="","",IF(H105=0,"",(H105/H$6/$A$11)))</f>
        <v/>
      </c>
      <c r="J105" s="277"/>
    </row>
    <row r="106" spans="1:10" s="16" customFormat="1" ht="46.8" customHeight="1" thickBot="1" x14ac:dyDescent="0.3">
      <c r="A106" s="135" t="s">
        <v>93</v>
      </c>
      <c r="B106" s="124">
        <f>B79</f>
        <v>0</v>
      </c>
      <c r="C106" s="67" t="str">
        <f t="shared" si="16"/>
        <v/>
      </c>
      <c r="D106" s="124">
        <f>D79</f>
        <v>0</v>
      </c>
      <c r="E106" s="67" t="str">
        <f t="shared" si="17"/>
        <v/>
      </c>
      <c r="F106" s="124">
        <f>F79</f>
        <v>0</v>
      </c>
      <c r="G106" s="52" t="str">
        <f t="shared" si="18"/>
        <v/>
      </c>
      <c r="H106" s="124">
        <f>H79</f>
        <v>0</v>
      </c>
      <c r="I106" s="52" t="str">
        <f t="shared" si="19"/>
        <v/>
      </c>
      <c r="J106" s="274"/>
    </row>
    <row r="107" spans="1:10" s="9" customFormat="1" ht="46.8" customHeight="1" thickTop="1" x14ac:dyDescent="0.25">
      <c r="A107" s="137" t="s">
        <v>94</v>
      </c>
      <c r="B107" s="138">
        <f>SUM(B105:B106)</f>
        <v>0</v>
      </c>
      <c r="C107" s="41" t="str">
        <f t="shared" si="16"/>
        <v/>
      </c>
      <c r="D107" s="138">
        <f>SUM(D105:D106)</f>
        <v>0</v>
      </c>
      <c r="E107" s="41" t="str">
        <f t="shared" si="17"/>
        <v/>
      </c>
      <c r="F107" s="138">
        <f>SUM(F105:F106)</f>
        <v>0</v>
      </c>
      <c r="G107" s="52" t="str">
        <f t="shared" si="18"/>
        <v/>
      </c>
      <c r="H107" s="138">
        <f>SUM(H105:H106)</f>
        <v>0</v>
      </c>
      <c r="I107" s="52" t="str">
        <f t="shared" si="19"/>
        <v/>
      </c>
      <c r="J107" s="274"/>
    </row>
    <row r="108" spans="1:10" s="9" customFormat="1" ht="54.6" customHeight="1" x14ac:dyDescent="0.25">
      <c r="A108" s="133" t="s">
        <v>95</v>
      </c>
      <c r="B108" s="134">
        <f>B94</f>
        <v>0</v>
      </c>
      <c r="C108" s="52" t="str">
        <f t="shared" si="16"/>
        <v/>
      </c>
      <c r="D108" s="134">
        <f>D94</f>
        <v>0</v>
      </c>
      <c r="E108" s="52" t="str">
        <f t="shared" si="17"/>
        <v/>
      </c>
      <c r="F108" s="134">
        <f>F94</f>
        <v>0</v>
      </c>
      <c r="G108" s="52" t="str">
        <f t="shared" si="18"/>
        <v/>
      </c>
      <c r="H108" s="134">
        <f>H94</f>
        <v>0</v>
      </c>
      <c r="I108" s="52" t="str">
        <f t="shared" si="19"/>
        <v/>
      </c>
      <c r="J108" s="274"/>
    </row>
    <row r="109" spans="1:10" s="9" customFormat="1" ht="54.6" customHeight="1" thickBot="1" x14ac:dyDescent="0.3">
      <c r="A109" s="139" t="s">
        <v>96</v>
      </c>
      <c r="B109" s="136">
        <f>B103</f>
        <v>0</v>
      </c>
      <c r="C109" s="67" t="str">
        <f t="shared" si="16"/>
        <v/>
      </c>
      <c r="D109" s="136">
        <f>D103</f>
        <v>0</v>
      </c>
      <c r="E109" s="67" t="str">
        <f t="shared" si="17"/>
        <v/>
      </c>
      <c r="F109" s="136">
        <f>F103</f>
        <v>0</v>
      </c>
      <c r="G109" s="52" t="str">
        <f t="shared" si="18"/>
        <v/>
      </c>
      <c r="H109" s="136">
        <f>H103</f>
        <v>0</v>
      </c>
      <c r="I109" s="67" t="str">
        <f t="shared" si="19"/>
        <v/>
      </c>
      <c r="J109" s="274"/>
    </row>
    <row r="110" spans="1:10" s="9" customFormat="1" ht="46.8" customHeight="1" thickTop="1" x14ac:dyDescent="0.25">
      <c r="A110" s="137" t="s">
        <v>97</v>
      </c>
      <c r="B110" s="140">
        <f>B107+B108+B109</f>
        <v>0</v>
      </c>
      <c r="C110" s="49" t="str">
        <f t="shared" si="16"/>
        <v/>
      </c>
      <c r="D110" s="140">
        <f>D107+D108+D109</f>
        <v>0</v>
      </c>
      <c r="E110" s="49" t="str">
        <f t="shared" si="17"/>
        <v/>
      </c>
      <c r="F110" s="140">
        <f>F107+F108+F109</f>
        <v>0</v>
      </c>
      <c r="G110" s="197" t="str">
        <f t="shared" si="18"/>
        <v/>
      </c>
      <c r="H110" s="140">
        <f>H107+H108+H109</f>
        <v>0</v>
      </c>
      <c r="I110" s="197" t="str">
        <f t="shared" si="19"/>
        <v/>
      </c>
      <c r="J110" s="274"/>
    </row>
    <row r="111" spans="1:10" s="14" customFormat="1" ht="79.2" customHeight="1" x14ac:dyDescent="0.4">
      <c r="A111" s="142" t="s">
        <v>98</v>
      </c>
      <c r="B111" s="294"/>
      <c r="C111" s="73"/>
      <c r="D111" s="294"/>
      <c r="E111" s="73"/>
      <c r="F111" s="294"/>
      <c r="G111" s="73"/>
      <c r="H111" s="294"/>
      <c r="I111" s="73"/>
      <c r="J111" s="274"/>
    </row>
    <row r="112" spans="1:10" s="9" customFormat="1" ht="42" customHeight="1" x14ac:dyDescent="0.3">
      <c r="A112" s="143" t="s">
        <v>99</v>
      </c>
      <c r="B112" s="75"/>
      <c r="C112" s="76"/>
      <c r="D112" s="75"/>
      <c r="E112" s="76"/>
      <c r="F112" s="75"/>
      <c r="G112" s="76"/>
      <c r="H112" s="75"/>
      <c r="I112" s="76"/>
      <c r="J112" s="274"/>
    </row>
    <row r="113" spans="1:10" s="9" customFormat="1" ht="41.4" x14ac:dyDescent="0.25">
      <c r="A113" s="17" t="s">
        <v>412</v>
      </c>
      <c r="B113" s="104" t="s">
        <v>100</v>
      </c>
      <c r="C113" s="76"/>
      <c r="D113" s="104" t="s">
        <v>100</v>
      </c>
      <c r="E113" s="76"/>
      <c r="F113" s="104" t="s">
        <v>100</v>
      </c>
      <c r="G113" s="76"/>
      <c r="H113" s="104" t="s">
        <v>100</v>
      </c>
      <c r="I113" s="76"/>
      <c r="J113" s="274"/>
    </row>
    <row r="114" spans="1:10" s="11" customFormat="1" ht="32.4" customHeight="1" x14ac:dyDescent="0.25">
      <c r="A114" s="144" t="s">
        <v>101</v>
      </c>
      <c r="B114" s="51"/>
      <c r="C114" s="76"/>
      <c r="D114" s="51"/>
      <c r="E114" s="76"/>
      <c r="F114" s="51"/>
      <c r="G114" s="76"/>
      <c r="H114" s="51"/>
      <c r="I114" s="76"/>
      <c r="J114" s="277"/>
    </row>
    <row r="115" spans="1:10" s="16" customFormat="1" ht="32.4" customHeight="1" x14ac:dyDescent="0.25">
      <c r="A115" s="144" t="s">
        <v>102</v>
      </c>
      <c r="B115" s="51"/>
      <c r="C115" s="76"/>
      <c r="D115" s="51"/>
      <c r="E115" s="76"/>
      <c r="F115" s="51"/>
      <c r="G115" s="76"/>
      <c r="H115" s="51"/>
      <c r="I115" s="76"/>
      <c r="J115" s="274"/>
    </row>
    <row r="116" spans="1:10" s="6" customFormat="1" ht="31.8" customHeight="1" x14ac:dyDescent="0.25">
      <c r="A116" s="144" t="s">
        <v>103</v>
      </c>
      <c r="B116" s="51"/>
      <c r="C116" s="76"/>
      <c r="D116" s="51"/>
      <c r="E116" s="76"/>
      <c r="F116" s="51"/>
      <c r="G116" s="76"/>
      <c r="H116" s="51"/>
      <c r="I116" s="76"/>
      <c r="J116" s="274"/>
    </row>
    <row r="117" spans="1:10" s="9" customFormat="1" ht="31.8" customHeight="1" x14ac:dyDescent="0.25">
      <c r="A117" s="18" t="s">
        <v>104</v>
      </c>
      <c r="B117" s="51"/>
      <c r="C117" s="76"/>
      <c r="D117" s="51"/>
      <c r="E117" s="76"/>
      <c r="F117" s="51"/>
      <c r="G117" s="76"/>
      <c r="H117" s="51"/>
      <c r="I117" s="76"/>
      <c r="J117" s="274"/>
    </row>
    <row r="118" spans="1:10" s="9" customFormat="1" ht="30" customHeight="1" x14ac:dyDescent="0.25">
      <c r="A118" s="226" t="s">
        <v>105</v>
      </c>
      <c r="B118" s="51"/>
      <c r="C118" s="76"/>
      <c r="D118" s="51"/>
      <c r="E118" s="76"/>
      <c r="F118" s="51"/>
      <c r="G118" s="76"/>
      <c r="H118" s="51"/>
      <c r="I118" s="76"/>
      <c r="J118" s="274"/>
    </row>
    <row r="119" spans="1:10" s="9" customFormat="1" ht="33" customHeight="1" thickBot="1" x14ac:dyDescent="0.3">
      <c r="A119" s="227" t="s">
        <v>106</v>
      </c>
      <c r="B119" s="77"/>
      <c r="C119" s="76"/>
      <c r="D119" s="77"/>
      <c r="E119" s="76"/>
      <c r="F119" s="77"/>
      <c r="G119" s="76"/>
      <c r="H119" s="77"/>
      <c r="I119" s="76"/>
      <c r="J119" s="274"/>
    </row>
    <row r="120" spans="1:10" s="16" customFormat="1" ht="31.8" customHeight="1" thickTop="1" x14ac:dyDescent="0.25">
      <c r="A120" s="146" t="s">
        <v>107</v>
      </c>
      <c r="B120" s="78">
        <f>SUM(B114:B119)</f>
        <v>0</v>
      </c>
      <c r="C120" s="76"/>
      <c r="D120" s="78">
        <f>SUM(D114:D119)</f>
        <v>0</v>
      </c>
      <c r="E120" s="76"/>
      <c r="F120" s="78">
        <f>SUM(F114:F119)</f>
        <v>0</v>
      </c>
      <c r="G120" s="76"/>
      <c r="H120" s="78">
        <f>SUM(H114:H119)</f>
        <v>0</v>
      </c>
      <c r="I120" s="76"/>
      <c r="J120" s="274"/>
    </row>
    <row r="121" spans="1:10" s="6" customFormat="1" ht="31.8" customHeight="1" x14ac:dyDescent="0.25">
      <c r="A121" s="229" t="s">
        <v>108</v>
      </c>
      <c r="B121" s="51">
        <f>'Efterkalkyl 2017'!B122</f>
        <v>0</v>
      </c>
      <c r="C121" s="76"/>
      <c r="D121" s="51">
        <f>'Efterkalkyl 2017'!D122</f>
        <v>0</v>
      </c>
      <c r="E121" s="76"/>
      <c r="F121" s="51">
        <f>'Efterkalkyl 2017'!F122</f>
        <v>0</v>
      </c>
      <c r="G121" s="76"/>
      <c r="H121" s="51">
        <f>'Efterkalkyl 2017'!H122</f>
        <v>0</v>
      </c>
      <c r="I121" s="76"/>
      <c r="J121" s="274"/>
    </row>
    <row r="122" spans="1:10" s="9" customFormat="1" ht="31.8" customHeight="1" x14ac:dyDescent="0.25">
      <c r="A122" s="228" t="s">
        <v>109</v>
      </c>
      <c r="B122" s="78">
        <f>SUM(B120:B121)</f>
        <v>0</v>
      </c>
      <c r="C122" s="76"/>
      <c r="D122" s="78">
        <f>SUM(D120:D121)</f>
        <v>0</v>
      </c>
      <c r="E122" s="76"/>
      <c r="F122" s="78">
        <f>SUM(F120:F121)</f>
        <v>0</v>
      </c>
      <c r="G122" s="76"/>
      <c r="H122" s="78">
        <f>SUM(H120:H121)</f>
        <v>0</v>
      </c>
      <c r="I122" s="76"/>
      <c r="J122" s="274"/>
    </row>
    <row r="123" spans="1:10" s="9" customFormat="1" ht="52.8" customHeight="1" x14ac:dyDescent="0.25">
      <c r="A123" s="143" t="s">
        <v>110</v>
      </c>
      <c r="B123" s="75"/>
      <c r="C123" s="76"/>
      <c r="D123" s="75"/>
      <c r="E123" s="76"/>
      <c r="F123" s="75"/>
      <c r="G123" s="76"/>
      <c r="H123" s="75"/>
      <c r="I123" s="76"/>
      <c r="J123" s="274"/>
    </row>
    <row r="124" spans="1:10" s="16" customFormat="1" ht="31.8" customHeight="1" x14ac:dyDescent="0.25">
      <c r="A124" s="144" t="s">
        <v>111</v>
      </c>
      <c r="B124" s="51"/>
      <c r="C124" s="76"/>
      <c r="D124" s="51"/>
      <c r="E124" s="76"/>
      <c r="F124" s="51"/>
      <c r="G124" s="76"/>
      <c r="H124" s="51"/>
      <c r="I124" s="76"/>
      <c r="J124" s="274"/>
    </row>
    <row r="125" spans="1:10" s="6" customFormat="1" ht="32.4" customHeight="1" x14ac:dyDescent="0.25">
      <c r="A125" s="144" t="s">
        <v>112</v>
      </c>
      <c r="B125" s="51"/>
      <c r="C125" s="76"/>
      <c r="D125" s="51"/>
      <c r="E125" s="76"/>
      <c r="F125" s="51"/>
      <c r="G125" s="76"/>
      <c r="H125" s="51"/>
      <c r="I125" s="76"/>
      <c r="J125" s="274"/>
    </row>
    <row r="126" spans="1:10" s="9" customFormat="1" ht="32.4" customHeight="1" x14ac:dyDescent="0.25">
      <c r="A126" s="144" t="s">
        <v>113</v>
      </c>
      <c r="B126" s="51"/>
      <c r="C126" s="76"/>
      <c r="D126" s="51"/>
      <c r="E126" s="76"/>
      <c r="F126" s="51"/>
      <c r="G126" s="76"/>
      <c r="H126" s="51"/>
      <c r="I126" s="76"/>
      <c r="J126" s="274"/>
    </row>
    <row r="127" spans="1:10" s="9" customFormat="1" ht="35.4" customHeight="1" x14ac:dyDescent="0.25">
      <c r="A127" s="18" t="s">
        <v>114</v>
      </c>
      <c r="B127" s="51"/>
      <c r="C127" s="76"/>
      <c r="D127" s="48"/>
      <c r="E127" s="76"/>
      <c r="F127" s="48"/>
      <c r="G127" s="76"/>
      <c r="H127" s="48"/>
      <c r="I127" s="76"/>
      <c r="J127" s="274"/>
    </row>
    <row r="128" spans="1:10" s="9" customFormat="1" ht="35.4" customHeight="1" x14ac:dyDescent="0.25">
      <c r="A128" s="226" t="s">
        <v>105</v>
      </c>
      <c r="B128" s="51"/>
      <c r="C128" s="76"/>
      <c r="D128" s="48"/>
      <c r="E128" s="76"/>
      <c r="F128" s="48"/>
      <c r="G128" s="76"/>
      <c r="H128" s="48"/>
      <c r="I128" s="76"/>
      <c r="J128" s="274"/>
    </row>
    <row r="129" spans="1:10" ht="37.200000000000003" customHeight="1" thickBot="1" x14ac:dyDescent="0.3">
      <c r="A129" s="246" t="s">
        <v>106</v>
      </c>
      <c r="B129" s="77"/>
      <c r="C129" s="76"/>
      <c r="D129" s="77"/>
      <c r="E129" s="76"/>
      <c r="F129" s="77"/>
      <c r="G129" s="76"/>
      <c r="H129" s="77"/>
      <c r="I129" s="76"/>
    </row>
    <row r="130" spans="1:10" s="9" customFormat="1" ht="29.4" customHeight="1" thickTop="1" x14ac:dyDescent="0.25">
      <c r="A130" s="247" t="s">
        <v>115</v>
      </c>
      <c r="B130" s="78">
        <f>SUM(B124:B129)</f>
        <v>0</v>
      </c>
      <c r="C130" s="76"/>
      <c r="D130" s="78">
        <f>SUM(D124:D129)</f>
        <v>0</v>
      </c>
      <c r="E130" s="76"/>
      <c r="F130" s="78">
        <f>SUM(F124:F129)</f>
        <v>0</v>
      </c>
      <c r="G130" s="76"/>
      <c r="H130" s="78">
        <f>SUM(H124:H129)</f>
        <v>0</v>
      </c>
      <c r="I130" s="76"/>
      <c r="J130" s="274"/>
    </row>
    <row r="131" spans="1:10" s="9" customFormat="1" ht="29.4" customHeight="1" x14ac:dyDescent="0.25">
      <c r="A131" s="248" t="s">
        <v>108</v>
      </c>
      <c r="B131" s="51">
        <f>'Efterkalkyl 2017'!B132</f>
        <v>0</v>
      </c>
      <c r="C131" s="76"/>
      <c r="D131" s="51">
        <f>'Efterkalkyl 2017'!D132</f>
        <v>0</v>
      </c>
      <c r="E131" s="76"/>
      <c r="F131" s="51">
        <f>'Efterkalkyl 2017'!F132</f>
        <v>0</v>
      </c>
      <c r="G131" s="76"/>
      <c r="H131" s="51">
        <f>'Efterkalkyl 2017'!H132</f>
        <v>0</v>
      </c>
      <c r="I131" s="76"/>
      <c r="J131" s="274"/>
    </row>
    <row r="132" spans="1:10" ht="29.4" customHeight="1" x14ac:dyDescent="0.25">
      <c r="A132" s="248" t="s">
        <v>116</v>
      </c>
      <c r="B132" s="78">
        <f>SUM(B130:B131)</f>
        <v>0</v>
      </c>
      <c r="C132" s="76"/>
      <c r="D132" s="78">
        <f>SUM(D130:D131)</f>
        <v>0</v>
      </c>
      <c r="E132" s="76"/>
      <c r="F132" s="78">
        <f>SUM(F130:F131)</f>
        <v>0</v>
      </c>
      <c r="G132" s="76"/>
      <c r="H132" s="78">
        <f>SUM(H130:H131)</f>
        <v>0</v>
      </c>
      <c r="I132" s="76"/>
    </row>
    <row r="133" spans="1:10" s="9" customFormat="1" ht="85.8" customHeight="1" x14ac:dyDescent="0.25">
      <c r="A133" s="103" t="s">
        <v>117</v>
      </c>
      <c r="B133" s="79"/>
      <c r="C133" s="80"/>
      <c r="D133" s="79"/>
      <c r="E133" s="80"/>
      <c r="F133" s="79"/>
      <c r="G133" s="80"/>
      <c r="H133" s="79"/>
      <c r="I133" s="80"/>
      <c r="J133" s="274"/>
    </row>
    <row r="134" spans="1:10" s="9" customFormat="1" ht="38.4" customHeight="1" x14ac:dyDescent="0.25">
      <c r="A134" s="105" t="s">
        <v>118</v>
      </c>
      <c r="B134" s="51"/>
      <c r="C134" s="80"/>
      <c r="D134" s="51"/>
      <c r="E134" s="80"/>
      <c r="F134" s="51"/>
      <c r="G134" s="80"/>
      <c r="H134" s="51"/>
      <c r="I134" s="80"/>
      <c r="J134" s="274"/>
    </row>
    <row r="135" spans="1:10" s="9" customFormat="1" ht="39.6" customHeight="1" thickBot="1" x14ac:dyDescent="0.3">
      <c r="A135" s="230" t="s">
        <v>119</v>
      </c>
      <c r="B135" s="231"/>
      <c r="C135" s="145"/>
      <c r="D135" s="231"/>
      <c r="E135" s="145"/>
      <c r="F135" s="231"/>
      <c r="G135" s="145"/>
      <c r="H135" s="231"/>
      <c r="I135" s="145"/>
      <c r="J135" s="274"/>
    </row>
    <row r="136" spans="1:10" s="9" customFormat="1" ht="39.6" customHeight="1" thickTop="1" x14ac:dyDescent="0.25">
      <c r="A136" s="146" t="s">
        <v>120</v>
      </c>
      <c r="B136" s="147">
        <f>SUM(B134:B135)</f>
        <v>0</v>
      </c>
      <c r="C136" s="145"/>
      <c r="D136" s="147">
        <f>SUM(D134:D135)</f>
        <v>0</v>
      </c>
      <c r="E136" s="145"/>
      <c r="F136" s="147">
        <f>SUM(F134:F135)</f>
        <v>0</v>
      </c>
      <c r="G136" s="145"/>
      <c r="H136" s="147">
        <f>SUM(H134:H135)</f>
        <v>0</v>
      </c>
      <c r="I136" s="145"/>
      <c r="J136" s="274"/>
    </row>
    <row r="137" spans="1:10" s="9" customFormat="1" ht="31.2" customHeight="1" x14ac:dyDescent="0.25">
      <c r="A137" s="232" t="s">
        <v>108</v>
      </c>
      <c r="B137" s="10">
        <f>'Efterkalkyl 2017'!B138</f>
        <v>0</v>
      </c>
      <c r="C137" s="145"/>
      <c r="D137" s="10">
        <f>'Efterkalkyl 2017'!D138</f>
        <v>0</v>
      </c>
      <c r="E137" s="145"/>
      <c r="F137" s="10">
        <f>'Efterkalkyl 2017'!F138</f>
        <v>0</v>
      </c>
      <c r="G137" s="145"/>
      <c r="H137" s="10">
        <f>'Efterkalkyl 2017'!H138</f>
        <v>0</v>
      </c>
      <c r="I137" s="145"/>
      <c r="J137" s="274"/>
    </row>
    <row r="138" spans="1:10" s="9" customFormat="1" ht="31.2" customHeight="1" x14ac:dyDescent="0.25">
      <c r="A138" s="228" t="s">
        <v>121</v>
      </c>
      <c r="B138" s="147">
        <f>SUM(B136:B137)</f>
        <v>0</v>
      </c>
      <c r="C138" s="145"/>
      <c r="D138" s="147">
        <f>SUM(D136:D137)</f>
        <v>0</v>
      </c>
      <c r="E138" s="145"/>
      <c r="F138" s="147">
        <f>SUM(F136:F137)</f>
        <v>0</v>
      </c>
      <c r="G138" s="145"/>
      <c r="H138" s="147">
        <f>SUM(H136:H137)</f>
        <v>0</v>
      </c>
      <c r="I138" s="145"/>
      <c r="J138" s="274"/>
    </row>
    <row r="139" spans="1:10" s="14" customFormat="1" ht="58.2" customHeight="1" x14ac:dyDescent="0.3">
      <c r="A139" s="155" t="s">
        <v>122</v>
      </c>
      <c r="B139" s="102"/>
      <c r="C139" s="296"/>
      <c r="D139" s="102"/>
      <c r="E139" s="296"/>
      <c r="F139" s="102"/>
      <c r="G139" s="296"/>
      <c r="H139" s="102"/>
      <c r="I139" s="296"/>
      <c r="J139" s="274"/>
    </row>
    <row r="140" spans="1:10" s="14" customFormat="1" ht="43.2" customHeight="1" x14ac:dyDescent="0.25">
      <c r="A140" s="148" t="s">
        <v>92</v>
      </c>
      <c r="B140" s="43">
        <f>B105</f>
        <v>0</v>
      </c>
      <c r="C140" s="297"/>
      <c r="D140" s="43">
        <f>D105</f>
        <v>0</v>
      </c>
      <c r="E140" s="297"/>
      <c r="F140" s="43">
        <f>F105</f>
        <v>0</v>
      </c>
      <c r="G140" s="297"/>
      <c r="H140" s="43">
        <f>H105</f>
        <v>0</v>
      </c>
      <c r="I140" s="297"/>
      <c r="J140" s="274"/>
    </row>
    <row r="141" spans="1:10" s="14" customFormat="1" ht="43.2" customHeight="1" x14ac:dyDescent="0.25">
      <c r="A141" s="148" t="s">
        <v>93</v>
      </c>
      <c r="B141" s="43">
        <f>B106</f>
        <v>0</v>
      </c>
      <c r="C141" s="297"/>
      <c r="D141" s="43">
        <f>D106</f>
        <v>0</v>
      </c>
      <c r="E141" s="297"/>
      <c r="F141" s="43">
        <f>F106</f>
        <v>0</v>
      </c>
      <c r="G141" s="297"/>
      <c r="H141" s="43">
        <f>H106</f>
        <v>0</v>
      </c>
      <c r="I141" s="297"/>
      <c r="J141" s="274"/>
    </row>
    <row r="142" spans="1:10" s="14" customFormat="1" ht="43.2" customHeight="1" x14ac:dyDescent="0.25">
      <c r="A142" s="149" t="s">
        <v>123</v>
      </c>
      <c r="B142" s="43">
        <f>B108</f>
        <v>0</v>
      </c>
      <c r="C142" s="297"/>
      <c r="D142" s="43">
        <f>D108</f>
        <v>0</v>
      </c>
      <c r="E142" s="297"/>
      <c r="F142" s="43">
        <f>F108</f>
        <v>0</v>
      </c>
      <c r="G142" s="297"/>
      <c r="H142" s="43">
        <f>H108</f>
        <v>0</v>
      </c>
      <c r="I142" s="297"/>
      <c r="J142" s="274"/>
    </row>
    <row r="143" spans="1:10" s="7" customFormat="1" ht="43.2" customHeight="1" x14ac:dyDescent="0.25">
      <c r="A143" s="149" t="s">
        <v>124</v>
      </c>
      <c r="B143" s="43">
        <f>B109</f>
        <v>0</v>
      </c>
      <c r="C143" s="297"/>
      <c r="D143" s="43">
        <f>D109</f>
        <v>0</v>
      </c>
      <c r="E143" s="297"/>
      <c r="F143" s="43">
        <f>F109</f>
        <v>0</v>
      </c>
      <c r="G143" s="297"/>
      <c r="H143" s="43">
        <f>H109</f>
        <v>0</v>
      </c>
      <c r="I143" s="297"/>
      <c r="J143" s="274"/>
    </row>
    <row r="144" spans="1:10" s="14" customFormat="1" ht="31.2" customHeight="1" x14ac:dyDescent="0.25">
      <c r="A144" s="149" t="s">
        <v>109</v>
      </c>
      <c r="B144" s="43">
        <f>B122</f>
        <v>0</v>
      </c>
      <c r="C144" s="297"/>
      <c r="D144" s="43">
        <f>D122</f>
        <v>0</v>
      </c>
      <c r="E144" s="297"/>
      <c r="F144" s="43">
        <f>F122</f>
        <v>0</v>
      </c>
      <c r="G144" s="297"/>
      <c r="H144" s="43">
        <f>H122</f>
        <v>0</v>
      </c>
      <c r="I144" s="297"/>
      <c r="J144" s="274"/>
    </row>
    <row r="145" spans="1:10" s="14" customFormat="1" ht="31.2" customHeight="1" x14ac:dyDescent="0.25">
      <c r="A145" s="149" t="s">
        <v>116</v>
      </c>
      <c r="B145" s="43">
        <f>B132</f>
        <v>0</v>
      </c>
      <c r="C145" s="297"/>
      <c r="D145" s="43">
        <f>D132</f>
        <v>0</v>
      </c>
      <c r="E145" s="297"/>
      <c r="F145" s="43">
        <f>F132</f>
        <v>0</v>
      </c>
      <c r="G145" s="297"/>
      <c r="H145" s="43">
        <f>H132</f>
        <v>0</v>
      </c>
      <c r="I145" s="297"/>
      <c r="J145" s="274"/>
    </row>
    <row r="146" spans="1:10" s="14" customFormat="1" ht="34.200000000000003" customHeight="1" thickBot="1" x14ac:dyDescent="0.3">
      <c r="A146" s="139" t="s">
        <v>125</v>
      </c>
      <c r="B146" s="67">
        <f>B138</f>
        <v>0</v>
      </c>
      <c r="C146" s="297"/>
      <c r="D146" s="67">
        <f>D138</f>
        <v>0</v>
      </c>
      <c r="E146" s="297"/>
      <c r="F146" s="67">
        <f>F138</f>
        <v>0</v>
      </c>
      <c r="G146" s="297"/>
      <c r="H146" s="67">
        <f>H138</f>
        <v>0</v>
      </c>
      <c r="I146" s="297"/>
      <c r="J146" s="274"/>
    </row>
    <row r="147" spans="1:10" s="14" customFormat="1" ht="40.200000000000003" customHeight="1" thickTop="1" x14ac:dyDescent="0.25">
      <c r="A147" s="344" t="s">
        <v>408</v>
      </c>
      <c r="B147" s="150">
        <f>SUM(B140:B146)</f>
        <v>0</v>
      </c>
      <c r="C147" s="298"/>
      <c r="D147" s="150">
        <f>SUM(D140:D146)</f>
        <v>0</v>
      </c>
      <c r="E147" s="298"/>
      <c r="F147" s="150">
        <f>SUM(F140:F146)</f>
        <v>0</v>
      </c>
      <c r="G147" s="298"/>
      <c r="H147" s="150">
        <f>SUM(H140:H146)</f>
        <v>0</v>
      </c>
      <c r="I147" s="298"/>
      <c r="J147" s="274"/>
    </row>
    <row r="148" spans="1:10" s="14" customFormat="1" ht="71.400000000000006" customHeight="1" x14ac:dyDescent="0.25">
      <c r="A148" s="345" t="s">
        <v>409</v>
      </c>
      <c r="B148"/>
      <c r="C148" s="298"/>
      <c r="D148" s="299"/>
      <c r="E148" s="298"/>
      <c r="F148" s="300"/>
      <c r="G148" s="340"/>
      <c r="H148" s="340"/>
      <c r="I148" s="340"/>
      <c r="J148" s="274"/>
    </row>
    <row r="149" spans="1:10" s="14" customFormat="1" ht="25.05" customHeight="1" x14ac:dyDescent="0.25">
      <c r="A149" s="133" t="s">
        <v>127</v>
      </c>
      <c r="B149" s="188"/>
      <c r="C149" s="297"/>
      <c r="D149" s="301"/>
      <c r="E149" s="336"/>
      <c r="F149" s="300"/>
      <c r="G149" s="340"/>
      <c r="H149" s="340"/>
      <c r="I149" s="340"/>
      <c r="J149" s="274"/>
    </row>
    <row r="150" spans="1:10" s="14" customFormat="1" ht="25.05" customHeight="1" x14ac:dyDescent="0.25">
      <c r="A150" s="186" t="s">
        <v>128</v>
      </c>
      <c r="B150" s="188"/>
      <c r="C150" s="297"/>
      <c r="D150" s="301"/>
      <c r="E150" s="336"/>
      <c r="F150" s="300"/>
      <c r="G150" s="340"/>
      <c r="H150" s="340"/>
      <c r="I150" s="340"/>
      <c r="J150" s="274"/>
    </row>
    <row r="151" spans="1:10" s="14" customFormat="1" ht="25.05" customHeight="1" x14ac:dyDescent="0.25">
      <c r="A151" s="187" t="s">
        <v>129</v>
      </c>
      <c r="B151" s="188"/>
      <c r="C151" s="297"/>
      <c r="D151" s="301"/>
      <c r="E151" s="336"/>
      <c r="F151" s="300"/>
      <c r="G151" s="340"/>
      <c r="H151" s="340"/>
      <c r="I151" s="340"/>
      <c r="J151" s="274"/>
    </row>
    <row r="152" spans="1:10" s="14" customFormat="1" ht="51.6" customHeight="1" thickBot="1" x14ac:dyDescent="0.35">
      <c r="A152" s="151" t="s">
        <v>130</v>
      </c>
      <c r="B152" s="323">
        <f>B149-(SUM(B150:B151))</f>
        <v>0</v>
      </c>
      <c r="C152" s="336"/>
      <c r="D152" s="294"/>
      <c r="E152" s="336"/>
      <c r="F152" s="300"/>
      <c r="G152"/>
      <c r="H152" s="340"/>
      <c r="I152" s="340"/>
      <c r="J152" s="308"/>
    </row>
    <row r="153" spans="1:10" s="7" customFormat="1" ht="56.4" customHeight="1" thickTop="1" thickBot="1" x14ac:dyDescent="0.3">
      <c r="A153" s="106" t="s">
        <v>131</v>
      </c>
      <c r="B153" s="324">
        <f>ROUNDDOWN(B147-B152,2)</f>
        <v>0</v>
      </c>
      <c r="C153" s="310" t="str">
        <f>IF((B153)=0,"",IF((B153)&lt;&gt;0,"Kontrollera siffrorna!"))</f>
        <v/>
      </c>
      <c r="D153" s="294"/>
      <c r="E153" s="336"/>
      <c r="F153" s="71"/>
      <c r="G153" s="336"/>
      <c r="H153" s="336"/>
      <c r="I153" s="336"/>
      <c r="J153" s="274"/>
    </row>
    <row r="154" spans="1:10" s="14" customFormat="1" ht="38.4" customHeight="1" thickTop="1" x14ac:dyDescent="0.25">
      <c r="A154" s="133" t="s">
        <v>132</v>
      </c>
      <c r="B154" s="188">
        <f>'Efterkalkyl 2017'!B149</f>
        <v>0</v>
      </c>
      <c r="C154" s="343"/>
      <c r="D154" s="301"/>
      <c r="E154" s="336"/>
      <c r="F154" s="300"/>
      <c r="G154" s="340"/>
      <c r="H154" s="340"/>
      <c r="I154" s="340"/>
      <c r="J154" s="274"/>
    </row>
    <row r="155" spans="1:10" s="14" customFormat="1" ht="38.4" customHeight="1" x14ac:dyDescent="0.25">
      <c r="A155" s="133" t="s">
        <v>133</v>
      </c>
      <c r="B155" s="188">
        <f>'Efterkalkyl 2017'!B150</f>
        <v>0</v>
      </c>
      <c r="C155" s="343"/>
      <c r="D155" s="301"/>
      <c r="E155" s="336"/>
      <c r="F155" s="300"/>
      <c r="G155" s="340"/>
      <c r="H155" s="340"/>
      <c r="I155" s="340"/>
      <c r="J155" s="274"/>
    </row>
    <row r="156" spans="1:10" s="14" customFormat="1" ht="38.4" customHeight="1" thickBot="1" x14ac:dyDescent="0.3">
      <c r="A156" s="133" t="s">
        <v>134</v>
      </c>
      <c r="B156" s="188">
        <f>'Efterkalkyl 2017'!B151</f>
        <v>0</v>
      </c>
      <c r="C156" s="343"/>
      <c r="D156" s="301"/>
      <c r="E156" s="336"/>
      <c r="F156" s="300"/>
      <c r="G156" s="340"/>
      <c r="H156" s="340"/>
      <c r="I156" s="340"/>
      <c r="J156" s="274"/>
    </row>
    <row r="157" spans="1:10" s="14" customFormat="1" ht="46.2" customHeight="1" thickTop="1" x14ac:dyDescent="0.3">
      <c r="A157" s="152" t="s">
        <v>135</v>
      </c>
      <c r="B157" s="325">
        <f>B154-(SUM(B155:B156))</f>
        <v>0</v>
      </c>
      <c r="C157"/>
      <c r="D157" s="301"/>
      <c r="E157" s="336"/>
      <c r="F157" s="300"/>
      <c r="G157" s="340"/>
      <c r="H157" s="340"/>
      <c r="I157" s="340"/>
      <c r="J157" s="308"/>
    </row>
    <row r="158" spans="1:10" s="107" customFormat="1" ht="61.8" customHeight="1" x14ac:dyDescent="0.3">
      <c r="A158" s="189" t="s">
        <v>136</v>
      </c>
      <c r="B158" s="336"/>
      <c r="C158" s="71"/>
      <c r="D158" s="301"/>
      <c r="E158" s="95"/>
      <c r="F158" s="313"/>
      <c r="G158" s="314"/>
      <c r="H158" s="314"/>
      <c r="I158" s="314"/>
      <c r="J158" s="277"/>
    </row>
    <row r="159" spans="1:10" s="107" customFormat="1" ht="36" customHeight="1" x14ac:dyDescent="0.25">
      <c r="A159" s="156" t="s">
        <v>137</v>
      </c>
      <c r="B159" s="153"/>
      <c r="C159" s="81"/>
      <c r="D159" s="278"/>
      <c r="E159" s="95"/>
      <c r="F159" s="278"/>
      <c r="G159" s="314"/>
      <c r="H159" s="278"/>
      <c r="I159" s="314"/>
      <c r="J159" s="277"/>
    </row>
    <row r="160" spans="1:10" ht="25.05" customHeight="1" x14ac:dyDescent="0.25">
      <c r="A160" s="182" t="s">
        <v>138</v>
      </c>
      <c r="B160" s="82"/>
      <c r="C160" s="81"/>
      <c r="D160" s="279"/>
      <c r="F160" s="279"/>
      <c r="G160" s="336"/>
      <c r="H160" s="279"/>
      <c r="I160" s="336"/>
    </row>
    <row r="161" spans="1:10" ht="25.05" customHeight="1" x14ac:dyDescent="0.25">
      <c r="A161" s="175" t="s">
        <v>139</v>
      </c>
      <c r="B161" s="82"/>
      <c r="C161" s="81"/>
      <c r="D161" s="279"/>
      <c r="F161" s="279"/>
      <c r="G161" s="336"/>
      <c r="H161" s="279"/>
      <c r="I161" s="336"/>
    </row>
    <row r="162" spans="1:10" ht="25.05" customHeight="1" x14ac:dyDescent="0.25">
      <c r="A162" s="182" t="s">
        <v>140</v>
      </c>
      <c r="B162" s="82"/>
      <c r="C162" s="81"/>
      <c r="D162" s="279"/>
      <c r="F162" s="279"/>
      <c r="G162" s="336"/>
      <c r="H162" s="279"/>
      <c r="I162" s="336"/>
    </row>
    <row r="163" spans="1:10" ht="25.05" customHeight="1" x14ac:dyDescent="0.25">
      <c r="A163" s="182" t="s">
        <v>141</v>
      </c>
      <c r="B163" s="82"/>
      <c r="C163" s="81"/>
      <c r="D163" s="279"/>
      <c r="F163" s="279"/>
      <c r="G163" s="336"/>
      <c r="H163" s="279"/>
      <c r="I163" s="336"/>
    </row>
    <row r="164" spans="1:10" ht="25.05" customHeight="1" x14ac:dyDescent="0.25">
      <c r="A164" s="184" t="s">
        <v>142</v>
      </c>
      <c r="B164" s="83"/>
      <c r="C164" s="71"/>
      <c r="D164" s="117"/>
      <c r="F164" s="117"/>
      <c r="G164" s="336"/>
      <c r="H164" s="284"/>
      <c r="I164" s="336"/>
    </row>
    <row r="165" spans="1:10" ht="25.05" customHeight="1" x14ac:dyDescent="0.25">
      <c r="A165" s="185" t="s">
        <v>143</v>
      </c>
      <c r="B165" s="84">
        <f>SUM(B160:B164)</f>
        <v>0</v>
      </c>
      <c r="C165" s="71"/>
      <c r="D165" s="280">
        <f>SUM(D160:D164)</f>
        <v>0</v>
      </c>
      <c r="F165" s="290">
        <f>SUM(F160:F164)</f>
        <v>0</v>
      </c>
      <c r="G165" s="336"/>
      <c r="H165" s="280">
        <f>SUM(H160:H164)</f>
        <v>0</v>
      </c>
      <c r="I165" s="336"/>
    </row>
    <row r="166" spans="1:10" ht="25.05" customHeight="1" x14ac:dyDescent="0.25">
      <c r="A166" s="175" t="s">
        <v>144</v>
      </c>
      <c r="B166" s="85">
        <f>B18+B19+B20+B21+B66+B82+B114+B124+B48</f>
        <v>0</v>
      </c>
      <c r="C166" s="71"/>
      <c r="D166" s="281">
        <f>D18+D19+D20+D21+D66+D82+D114+D124+D48</f>
        <v>0</v>
      </c>
      <c r="F166" s="281">
        <f>F18+F19+F20+F21+F66+F82+F114+F124+F48</f>
        <v>0</v>
      </c>
      <c r="G166" s="336"/>
      <c r="H166" s="281">
        <f>H18+H19+H20+H21+H66+H82+H114+H124+H48</f>
        <v>0</v>
      </c>
      <c r="I166" s="336"/>
    </row>
    <row r="167" spans="1:10" s="403" customFormat="1" ht="25.05" customHeight="1" x14ac:dyDescent="0.25">
      <c r="A167" s="175" t="s">
        <v>145</v>
      </c>
      <c r="B167" s="86">
        <f>-(B46-B41-B43-B24+B68+B72+B74+B86+B88-B115-B125+B71+B51+B54+B55+B57-B44-B102)</f>
        <v>0</v>
      </c>
      <c r="C167" s="71"/>
      <c r="D167" s="86">
        <f>-(D46-D41-D43-D24+D68+D72+D74+D86+D88-D115-D125+D71+D51+D54+D55+D57-D44-D102)</f>
        <v>0</v>
      </c>
      <c r="E167" s="39"/>
      <c r="F167" s="86">
        <f>-(F46-F41-F43-F24+F68+F72+F74+F86+F88-F115-F125+F71+F51+F54+F55+F57-F44-F102)</f>
        <v>0</v>
      </c>
      <c r="G167" s="71"/>
      <c r="H167" s="86">
        <f>-(H46-H41-H43-H24+H68+H72+H74+H86+H88-H115-H125+H71+H51+H54+H55+H57-H44-H102)</f>
        <v>0</v>
      </c>
      <c r="I167" s="71"/>
      <c r="J167" s="274"/>
    </row>
    <row r="168" spans="1:10" ht="25.05" customHeight="1" x14ac:dyDescent="0.25">
      <c r="A168" s="182" t="s">
        <v>140</v>
      </c>
      <c r="B168" s="85">
        <f>B162</f>
        <v>0</v>
      </c>
      <c r="C168" s="71"/>
      <c r="D168" s="281">
        <f>D162</f>
        <v>0</v>
      </c>
      <c r="F168" s="281">
        <f>F162</f>
        <v>0</v>
      </c>
      <c r="G168" s="336"/>
      <c r="H168" s="281">
        <f>H162</f>
        <v>0</v>
      </c>
      <c r="I168" s="336"/>
    </row>
    <row r="169" spans="1:10" ht="25.05" customHeight="1" x14ac:dyDescent="0.25">
      <c r="A169" s="182" t="s">
        <v>141</v>
      </c>
      <c r="B169" s="85">
        <f>B163</f>
        <v>0</v>
      </c>
      <c r="C169" s="71"/>
      <c r="D169" s="281">
        <f>D163</f>
        <v>0</v>
      </c>
      <c r="F169" s="281">
        <f>F163</f>
        <v>0</v>
      </c>
      <c r="G169" s="336"/>
      <c r="H169" s="281">
        <f>H163</f>
        <v>0</v>
      </c>
      <c r="I169" s="336"/>
    </row>
    <row r="170" spans="1:10" ht="25.05" customHeight="1" x14ac:dyDescent="0.25">
      <c r="A170" s="184" t="s">
        <v>142</v>
      </c>
      <c r="B170" s="93">
        <f>-B44</f>
        <v>0</v>
      </c>
      <c r="C170" s="71"/>
      <c r="D170" s="287">
        <f>-D44</f>
        <v>0</v>
      </c>
      <c r="F170" s="287">
        <f>-F44</f>
        <v>0</v>
      </c>
      <c r="G170" s="336"/>
      <c r="H170" s="287">
        <f>-H44</f>
        <v>0</v>
      </c>
      <c r="I170" s="336"/>
    </row>
    <row r="171" spans="1:10" ht="25.05" customHeight="1" x14ac:dyDescent="0.25">
      <c r="A171" s="185" t="s">
        <v>146</v>
      </c>
      <c r="B171" s="84">
        <f>SUM(B166:B170)</f>
        <v>0</v>
      </c>
      <c r="C171" s="71"/>
      <c r="D171" s="280">
        <f>SUM(D166:D170)</f>
        <v>0</v>
      </c>
      <c r="F171" s="280">
        <f>SUM(F166:F170)</f>
        <v>0</v>
      </c>
      <c r="G171" s="336"/>
      <c r="H171" s="280">
        <f>SUM(H166:H170)</f>
        <v>0</v>
      </c>
      <c r="I171" s="336"/>
    </row>
    <row r="172" spans="1:10" ht="25.05" customHeight="1" x14ac:dyDescent="0.25">
      <c r="A172" s="175" t="s">
        <v>147</v>
      </c>
      <c r="B172" s="88">
        <f>ROUNDDOWN(B165-B171,2)</f>
        <v>0</v>
      </c>
      <c r="C172" s="89" t="str">
        <f>IF((B172)=0,"",IF((B172)&lt;&gt;0,"Kontrollera siffrorna!"))</f>
        <v/>
      </c>
      <c r="D172" s="283">
        <f>ROUNDDOWN(D165-D171,2)</f>
        <v>0</v>
      </c>
      <c r="F172" s="283">
        <f>ROUNDDOWN(F165-F171,2)</f>
        <v>0</v>
      </c>
      <c r="G172" s="336"/>
      <c r="H172" s="283">
        <f>ROUNDDOWN(H165-H171,2)</f>
        <v>0</v>
      </c>
      <c r="I172" s="336"/>
    </row>
    <row r="173" spans="1:10" ht="25.05" customHeight="1" x14ac:dyDescent="0.25">
      <c r="A173" s="156" t="s">
        <v>148</v>
      </c>
      <c r="B173" s="153"/>
      <c r="C173" s="71"/>
      <c r="D173" s="278"/>
      <c r="F173" s="278"/>
      <c r="G173" s="336"/>
      <c r="H173" s="278"/>
      <c r="I173" s="336"/>
    </row>
    <row r="174" spans="1:10" ht="25.05" customHeight="1" x14ac:dyDescent="0.25">
      <c r="A174" s="182" t="s">
        <v>149</v>
      </c>
      <c r="B174" s="82"/>
      <c r="C174" s="71"/>
      <c r="D174" s="279"/>
      <c r="F174" s="279"/>
      <c r="G174" s="336"/>
      <c r="H174" s="279"/>
      <c r="I174" s="336"/>
    </row>
    <row r="175" spans="1:10" ht="25.05" customHeight="1" x14ac:dyDescent="0.25">
      <c r="A175" s="175" t="s">
        <v>150</v>
      </c>
      <c r="B175" s="87">
        <f>-B162</f>
        <v>0</v>
      </c>
      <c r="C175" s="71"/>
      <c r="D175" s="282">
        <f>-D162</f>
        <v>0</v>
      </c>
      <c r="F175" s="282">
        <f>-F162</f>
        <v>0</v>
      </c>
      <c r="G175" s="336"/>
      <c r="H175" s="282">
        <f>-H162</f>
        <v>0</v>
      </c>
      <c r="I175" s="336"/>
    </row>
    <row r="176" spans="1:10" ht="25.05" customHeight="1" x14ac:dyDescent="0.25">
      <c r="A176" s="175" t="s">
        <v>151</v>
      </c>
      <c r="B176" s="88">
        <f>SUM(B174:B175)</f>
        <v>0</v>
      </c>
      <c r="C176" s="71"/>
      <c r="D176" s="283">
        <f>SUM(D174:D175)</f>
        <v>0</v>
      </c>
      <c r="F176" s="283">
        <f>SUM(F174:F175)</f>
        <v>0</v>
      </c>
      <c r="G176" s="336"/>
      <c r="H176" s="283">
        <f>SUM(H174:H175)</f>
        <v>0</v>
      </c>
      <c r="I176" s="336"/>
    </row>
    <row r="177" spans="1:10" ht="25.05" customHeight="1" x14ac:dyDescent="0.25">
      <c r="A177" s="182" t="s">
        <v>152</v>
      </c>
      <c r="B177" s="90">
        <f>'Efterkalkyl 2017'!B174</f>
        <v>0</v>
      </c>
      <c r="C177" s="71"/>
      <c r="D177" s="284">
        <f>'Efterkalkyl 2017'!D174</f>
        <v>0</v>
      </c>
      <c r="F177" s="284">
        <f>'Efterkalkyl 2017'!F174</f>
        <v>0</v>
      </c>
      <c r="G177" s="336"/>
      <c r="H177" s="284">
        <f>'Efterkalkyl 2017'!H174</f>
        <v>0</v>
      </c>
      <c r="I177" s="336"/>
    </row>
    <row r="178" spans="1:10" ht="25.05" customHeight="1" x14ac:dyDescent="0.25">
      <c r="A178" s="183" t="s">
        <v>153</v>
      </c>
      <c r="B178" s="84">
        <f>B176-B177</f>
        <v>0</v>
      </c>
      <c r="C178" s="71"/>
      <c r="D178" s="280">
        <f>D176-D177</f>
        <v>0</v>
      </c>
      <c r="F178" s="280">
        <f>F176-F177</f>
        <v>0</v>
      </c>
      <c r="G178" s="336"/>
      <c r="H178" s="280">
        <f>H176-H177</f>
        <v>0</v>
      </c>
      <c r="I178" s="336"/>
    </row>
    <row r="179" spans="1:10" s="403" customFormat="1" ht="30.6" customHeight="1" x14ac:dyDescent="0.25">
      <c r="A179" s="174" t="s">
        <v>154</v>
      </c>
      <c r="B179" s="85">
        <f>-B97+B41+B87</f>
        <v>0</v>
      </c>
      <c r="C179" s="71"/>
      <c r="D179" s="85">
        <f>-D97+D41+D87</f>
        <v>0</v>
      </c>
      <c r="E179" s="39"/>
      <c r="F179" s="85">
        <f>-F97+F41+F87</f>
        <v>0</v>
      </c>
      <c r="G179" s="71"/>
      <c r="H179" s="85">
        <f>-H97+H41+H87</f>
        <v>0</v>
      </c>
      <c r="I179" s="71"/>
      <c r="J179" s="274"/>
    </row>
    <row r="180" spans="1:10" ht="25.05" customHeight="1" x14ac:dyDescent="0.25">
      <c r="A180" s="174" t="s">
        <v>155</v>
      </c>
      <c r="B180" s="85">
        <f>B117</f>
        <v>0</v>
      </c>
      <c r="C180" s="71"/>
      <c r="D180" s="281">
        <f>D117</f>
        <v>0</v>
      </c>
      <c r="F180" s="281">
        <f>F117</f>
        <v>0</v>
      </c>
      <c r="G180" s="336"/>
      <c r="H180" s="281">
        <f>H117</f>
        <v>0</v>
      </c>
      <c r="I180" s="336"/>
    </row>
    <row r="181" spans="1:10" ht="25.05" customHeight="1" x14ac:dyDescent="0.25">
      <c r="A181" s="174" t="s">
        <v>156</v>
      </c>
      <c r="B181" s="85">
        <f>B127</f>
        <v>0</v>
      </c>
      <c r="C181" s="71"/>
      <c r="D181" s="281">
        <f>D127</f>
        <v>0</v>
      </c>
      <c r="E181" s="91"/>
      <c r="F181" s="281">
        <f>F127</f>
        <v>0</v>
      </c>
      <c r="G181" s="336"/>
      <c r="H181" s="281">
        <f>H127</f>
        <v>0</v>
      </c>
      <c r="I181" s="336"/>
    </row>
    <row r="182" spans="1:10" ht="25.05" customHeight="1" x14ac:dyDescent="0.25">
      <c r="A182" s="175" t="s">
        <v>151</v>
      </c>
      <c r="B182" s="315">
        <f>B179-B181-B180</f>
        <v>0</v>
      </c>
      <c r="C182" s="71"/>
      <c r="D182" s="285">
        <f>D179-D181-D180</f>
        <v>0</v>
      </c>
      <c r="F182" s="285">
        <f>F179-F181-F180</f>
        <v>0</v>
      </c>
      <c r="G182" s="336"/>
      <c r="H182" s="285">
        <f>H179-H181-H180</f>
        <v>0</v>
      </c>
      <c r="I182" s="336"/>
    </row>
    <row r="183" spans="1:10" ht="25.05" customHeight="1" x14ac:dyDescent="0.25">
      <c r="A183" s="175" t="s">
        <v>147</v>
      </c>
      <c r="B183" s="85">
        <f>ROUNDDOWN(IF(B178&gt;0,B178-B182,-B178+B182),2)</f>
        <v>0</v>
      </c>
      <c r="C183" s="92" t="str">
        <f>IF((B183)=0,"",IF((B183)&lt;&gt;0,"Kontrollera siffrorna!"))</f>
        <v/>
      </c>
      <c r="D183" s="281">
        <f>ROUNDDOWN(IF(D178&gt;0,D178-D182,-D178+D182),2)</f>
        <v>0</v>
      </c>
      <c r="F183" s="281">
        <f>ROUNDDOWN(IF(F178&gt;0,F178-F182,-F178+F182),2)</f>
        <v>0</v>
      </c>
      <c r="G183" s="336"/>
      <c r="H183" s="281">
        <f>ROUNDDOWN(IF(H178&gt;0,H178-H182,-H178+H182),2)</f>
        <v>0</v>
      </c>
      <c r="I183" s="336"/>
    </row>
    <row r="184" spans="1:10" ht="25.05" customHeight="1" x14ac:dyDescent="0.25">
      <c r="A184" s="157" t="s">
        <v>157</v>
      </c>
      <c r="B184" s="158"/>
      <c r="C184" s="71"/>
      <c r="D184" s="286"/>
      <c r="F184" s="286"/>
      <c r="G184" s="336"/>
      <c r="H184" s="286"/>
      <c r="I184" s="336"/>
    </row>
    <row r="185" spans="1:10" ht="25.05" customHeight="1" x14ac:dyDescent="0.25">
      <c r="A185" s="174" t="s">
        <v>158</v>
      </c>
      <c r="B185" s="82"/>
      <c r="C185" s="71"/>
      <c r="D185" s="279"/>
      <c r="F185" s="279"/>
      <c r="G185" s="336"/>
      <c r="H185" s="279"/>
      <c r="I185" s="336"/>
    </row>
    <row r="186" spans="1:10" ht="25.05" customHeight="1" x14ac:dyDescent="0.25">
      <c r="A186" s="175" t="s">
        <v>159</v>
      </c>
      <c r="B186" s="90"/>
      <c r="C186" s="71"/>
      <c r="D186" s="284"/>
      <c r="F186" s="284"/>
      <c r="G186" s="336"/>
      <c r="H186" s="284"/>
      <c r="I186" s="336"/>
    </row>
    <row r="187" spans="1:10" ht="25.05" customHeight="1" x14ac:dyDescent="0.25">
      <c r="A187" s="175" t="s">
        <v>151</v>
      </c>
      <c r="B187" s="88">
        <f>SUM(B185:B186)</f>
        <v>0</v>
      </c>
      <c r="C187" s="71"/>
      <c r="D187" s="283">
        <f>SUM(D185:D186)</f>
        <v>0</v>
      </c>
      <c r="F187" s="283">
        <f>SUM(F185:F186)</f>
        <v>0</v>
      </c>
      <c r="G187" s="336"/>
      <c r="H187" s="283">
        <f>SUM(H185:H186)</f>
        <v>0</v>
      </c>
      <c r="I187" s="336"/>
    </row>
    <row r="188" spans="1:10" ht="25.05" customHeight="1" x14ac:dyDescent="0.25">
      <c r="A188" s="174" t="s">
        <v>160</v>
      </c>
      <c r="B188" s="82">
        <f>'Efterkalkyl 2017'!B185</f>
        <v>0</v>
      </c>
      <c r="C188" s="71"/>
      <c r="D188" s="279">
        <f>'Efterkalkyl 2017'!D185</f>
        <v>0</v>
      </c>
      <c r="F188" s="279">
        <f>'Efterkalkyl 2017'!F185</f>
        <v>0</v>
      </c>
      <c r="G188" s="336"/>
      <c r="H188" s="279">
        <f>'Efterkalkyl 2017'!H185</f>
        <v>0</v>
      </c>
      <c r="I188" s="336"/>
    </row>
    <row r="189" spans="1:10" ht="25.05" customHeight="1" x14ac:dyDescent="0.25">
      <c r="A189" s="174" t="s">
        <v>161</v>
      </c>
      <c r="B189" s="90">
        <f>'Efterkalkyl 2017'!B186</f>
        <v>0</v>
      </c>
      <c r="C189" s="71"/>
      <c r="D189" s="284">
        <f>'Efterkalkyl 2017'!D186</f>
        <v>0</v>
      </c>
      <c r="F189" s="284">
        <f>'Efterkalkyl 2017'!F186</f>
        <v>0</v>
      </c>
      <c r="G189" s="336"/>
      <c r="H189" s="284">
        <f>'Efterkalkyl 2017'!H186</f>
        <v>0</v>
      </c>
      <c r="I189" s="336"/>
    </row>
    <row r="190" spans="1:10" ht="25.05" customHeight="1" x14ac:dyDescent="0.25">
      <c r="A190" s="175" t="s">
        <v>151</v>
      </c>
      <c r="B190" s="93">
        <f>SUM(B188:B189)</f>
        <v>0</v>
      </c>
      <c r="C190" s="71"/>
      <c r="D190" s="287">
        <f>SUM(D188:D189)</f>
        <v>0</v>
      </c>
      <c r="F190" s="287">
        <f>SUM(F188:F189)</f>
        <v>0</v>
      </c>
      <c r="G190" s="336"/>
      <c r="H190" s="287">
        <f>SUM(H188:H189)</f>
        <v>0</v>
      </c>
      <c r="I190" s="336"/>
    </row>
    <row r="191" spans="1:10" ht="25.05" customHeight="1" x14ac:dyDescent="0.25">
      <c r="A191" s="109" t="s">
        <v>162</v>
      </c>
      <c r="B191" s="84">
        <f>B187-B190</f>
        <v>0</v>
      </c>
      <c r="C191" s="71"/>
      <c r="D191" s="280">
        <f>D187-D190</f>
        <v>0</v>
      </c>
      <c r="F191" s="280">
        <f>F187-F190</f>
        <v>0</v>
      </c>
      <c r="G191" s="336"/>
      <c r="H191" s="280">
        <f>H187-H190</f>
        <v>0</v>
      </c>
      <c r="I191" s="336"/>
    </row>
    <row r="192" spans="1:10" ht="31.2" customHeight="1" x14ac:dyDescent="0.25">
      <c r="A192" s="174" t="s">
        <v>163</v>
      </c>
      <c r="B192" s="85">
        <f>B99+B23-B43-B52-B53-B69-B70</f>
        <v>0</v>
      </c>
      <c r="C192" s="71"/>
      <c r="D192" s="281">
        <f>D99+D23-D43-D52-D53-D69-D70</f>
        <v>0</v>
      </c>
      <c r="F192" s="281">
        <f>F99+F23-F43-F52-F53-F69-F70</f>
        <v>0</v>
      </c>
      <c r="G192" s="336"/>
      <c r="H192" s="281">
        <f>H99+H23-H43-H52-H53-H69-H70</f>
        <v>0</v>
      </c>
      <c r="I192" s="336"/>
    </row>
    <row r="193" spans="1:9" ht="25.05" customHeight="1" x14ac:dyDescent="0.25">
      <c r="A193" s="174" t="s">
        <v>164</v>
      </c>
      <c r="B193" s="85">
        <f>B116</f>
        <v>0</v>
      </c>
      <c r="C193" s="71"/>
      <c r="D193" s="281">
        <f>D116</f>
        <v>0</v>
      </c>
      <c r="F193" s="281">
        <f>F116</f>
        <v>0</v>
      </c>
      <c r="G193" s="336"/>
      <c r="H193" s="281">
        <f>H116</f>
        <v>0</v>
      </c>
      <c r="I193" s="336"/>
    </row>
    <row r="194" spans="1:9" ht="25.05" customHeight="1" x14ac:dyDescent="0.25">
      <c r="A194" s="174" t="s">
        <v>165</v>
      </c>
      <c r="B194" s="93">
        <f>B126</f>
        <v>0</v>
      </c>
      <c r="C194" s="71"/>
      <c r="D194" s="287">
        <f>D126</f>
        <v>0</v>
      </c>
      <c r="F194" s="287">
        <f>F126</f>
        <v>0</v>
      </c>
      <c r="G194" s="336"/>
      <c r="H194" s="287">
        <f>H126</f>
        <v>0</v>
      </c>
      <c r="I194" s="336"/>
    </row>
    <row r="195" spans="1:9" ht="25.05" customHeight="1" x14ac:dyDescent="0.25">
      <c r="A195" s="175" t="s">
        <v>151</v>
      </c>
      <c r="B195" s="88">
        <f>SUM(B192:B194)</f>
        <v>0</v>
      </c>
      <c r="C195" s="71"/>
      <c r="D195" s="283">
        <f>SUM(D192:D194)</f>
        <v>0</v>
      </c>
      <c r="F195" s="283">
        <f>SUM(F192:F194)</f>
        <v>0</v>
      </c>
      <c r="G195" s="336"/>
      <c r="H195" s="283">
        <f>SUM(H192:H194)</f>
        <v>0</v>
      </c>
      <c r="I195" s="336"/>
    </row>
    <row r="196" spans="1:9" ht="25.05" customHeight="1" x14ac:dyDescent="0.25">
      <c r="A196" s="175" t="s">
        <v>147</v>
      </c>
      <c r="B196" s="85">
        <f>ROUNDDOWN(IF(B191&gt;0,B191-B195,-B191+B195),2)</f>
        <v>0</v>
      </c>
      <c r="C196" s="92" t="str">
        <f>IF((B196)=0,"",IF((B196)&lt;&gt;0,"Kontrollera siffrorna!"))</f>
        <v/>
      </c>
      <c r="D196" s="281">
        <f>ROUNDDOWN(IF(D191&gt;0,D191-D195,-D191+D195),2)</f>
        <v>0</v>
      </c>
      <c r="F196" s="281">
        <f>ROUNDDOWN(IF(F191&gt;0,F191-F195,-F191+F195),2)</f>
        <v>0</v>
      </c>
      <c r="G196" s="336"/>
      <c r="H196" s="281">
        <f>ROUNDDOWN(IF(H191&gt;0,H191-H195,-H191+H195),2)</f>
        <v>0</v>
      </c>
      <c r="I196" s="336"/>
    </row>
    <row r="197" spans="1:9" ht="25.05" customHeight="1" x14ac:dyDescent="0.25">
      <c r="A197" s="159" t="s">
        <v>166</v>
      </c>
      <c r="B197" s="160"/>
      <c r="C197" s="71"/>
      <c r="D197" s="288"/>
      <c r="F197" s="288"/>
      <c r="G197" s="336"/>
      <c r="H197" s="288"/>
      <c r="I197" s="336"/>
    </row>
    <row r="198" spans="1:9" ht="25.05" customHeight="1" x14ac:dyDescent="0.25">
      <c r="A198" s="176" t="s">
        <v>167</v>
      </c>
      <c r="B198" s="82"/>
      <c r="C198" s="71"/>
      <c r="D198" s="279"/>
      <c r="F198" s="279"/>
      <c r="G198" s="336"/>
      <c r="H198" s="279"/>
      <c r="I198" s="336"/>
    </row>
    <row r="199" spans="1:9" ht="29.4" customHeight="1" x14ac:dyDescent="0.25">
      <c r="A199" s="176" t="s">
        <v>168</v>
      </c>
      <c r="B199" s="90">
        <f>'Efterkalkyl 2017'!B198</f>
        <v>0</v>
      </c>
      <c r="C199" s="71"/>
      <c r="D199" s="284">
        <f>'Efterkalkyl 2017'!D198</f>
        <v>0</v>
      </c>
      <c r="F199" s="284">
        <f>'Efterkalkyl 2017'!F198</f>
        <v>0</v>
      </c>
      <c r="G199" s="336"/>
      <c r="H199" s="284">
        <f>'Efterkalkyl 2017'!H198</f>
        <v>0</v>
      </c>
      <c r="I199" s="336"/>
    </row>
    <row r="200" spans="1:9" ht="25.05" customHeight="1" x14ac:dyDescent="0.25">
      <c r="A200" s="108" t="s">
        <v>169</v>
      </c>
      <c r="B200" s="84">
        <f>B198-B199</f>
        <v>0</v>
      </c>
      <c r="C200" s="71"/>
      <c r="D200" s="280">
        <f>D198-D199</f>
        <v>0</v>
      </c>
      <c r="F200" s="280">
        <f>F198-F199</f>
        <v>0</v>
      </c>
      <c r="G200" s="336"/>
      <c r="H200" s="280">
        <f>H198-H199</f>
        <v>0</v>
      </c>
      <c r="I200" s="336"/>
    </row>
    <row r="201" spans="1:9" ht="31.2" customHeight="1" x14ac:dyDescent="0.25">
      <c r="A201" s="177" t="s">
        <v>170</v>
      </c>
      <c r="B201" s="82">
        <f>B98</f>
        <v>0</v>
      </c>
      <c r="C201" s="71"/>
      <c r="D201" s="279">
        <f>D98</f>
        <v>0</v>
      </c>
      <c r="F201" s="279">
        <f>F98</f>
        <v>0</v>
      </c>
      <c r="G201" s="336"/>
      <c r="H201" s="279">
        <f>H98</f>
        <v>0</v>
      </c>
      <c r="I201" s="336"/>
    </row>
    <row r="202" spans="1:9" ht="25.05" customHeight="1" x14ac:dyDescent="0.25">
      <c r="A202" s="177" t="s">
        <v>171</v>
      </c>
      <c r="B202" s="82"/>
      <c r="C202" s="71"/>
      <c r="D202" s="279"/>
      <c r="F202" s="279"/>
      <c r="G202" s="336"/>
      <c r="H202" s="279"/>
      <c r="I202" s="336"/>
    </row>
    <row r="203" spans="1:9" ht="25.05" customHeight="1" x14ac:dyDescent="0.25">
      <c r="A203" s="177" t="s">
        <v>172</v>
      </c>
      <c r="B203" s="90"/>
      <c r="C203" s="71"/>
      <c r="D203" s="284"/>
      <c r="F203" s="284"/>
      <c r="G203" s="336"/>
      <c r="H203" s="284"/>
      <c r="I203" s="336"/>
    </row>
    <row r="204" spans="1:9" ht="25.05" customHeight="1" x14ac:dyDescent="0.25">
      <c r="A204" s="178" t="s">
        <v>151</v>
      </c>
      <c r="B204" s="94">
        <f>SUM(B201:B203)</f>
        <v>0</v>
      </c>
      <c r="C204" s="71"/>
      <c r="D204" s="289">
        <f>SUM(D201:D203)</f>
        <v>0</v>
      </c>
      <c r="F204" s="289">
        <f>SUM(F201:F203)</f>
        <v>0</v>
      </c>
      <c r="G204" s="336"/>
      <c r="H204" s="289">
        <f>SUM(H201:H203)</f>
        <v>0</v>
      </c>
      <c r="I204" s="336"/>
    </row>
    <row r="205" spans="1:9" ht="25.05" customHeight="1" x14ac:dyDescent="0.25">
      <c r="A205" s="110" t="s">
        <v>147</v>
      </c>
      <c r="B205" s="88">
        <f>ROUNDDOWN(IF(B200&gt;0,B200-B204,-B200-B204),2)</f>
        <v>0</v>
      </c>
      <c r="C205" s="92" t="str">
        <f>IF((B205)=0,"",IF((B205)&lt;&gt;0,"Kontrollera siffrorna!"))</f>
        <v/>
      </c>
      <c r="D205" s="283">
        <f>ROUNDDOWN(IF(D200&gt;0,D200-D204,-D200-D204),2)</f>
        <v>0</v>
      </c>
      <c r="F205" s="283">
        <f>ROUNDDOWN(IF(F200&gt;0,F200-F204,-F200-F204),2)</f>
        <v>0</v>
      </c>
      <c r="G205" s="336"/>
      <c r="H205" s="283">
        <f>ROUNDDOWN(IF(H200&gt;0,H200-H204,-H200-H204),2)</f>
        <v>0</v>
      </c>
      <c r="I205" s="336"/>
    </row>
    <row r="206" spans="1:9" ht="25.05" customHeight="1" x14ac:dyDescent="0.25">
      <c r="A206" s="157" t="s">
        <v>173</v>
      </c>
      <c r="B206" s="158"/>
      <c r="C206" s="71"/>
      <c r="D206" s="286"/>
      <c r="E206" s="95"/>
      <c r="F206" s="286"/>
      <c r="G206" s="336"/>
      <c r="H206" s="286"/>
      <c r="I206" s="336"/>
    </row>
    <row r="207" spans="1:9" ht="25.05" customHeight="1" x14ac:dyDescent="0.25">
      <c r="A207" s="175" t="s">
        <v>174</v>
      </c>
      <c r="B207" s="82"/>
      <c r="C207" s="71"/>
      <c r="D207" s="279"/>
      <c r="E207" s="95"/>
      <c r="F207" s="279"/>
      <c r="G207" s="336"/>
      <c r="H207" s="279"/>
      <c r="I207" s="336"/>
    </row>
    <row r="208" spans="1:9" ht="25.05" customHeight="1" x14ac:dyDescent="0.25">
      <c r="A208" s="175" t="s">
        <v>175</v>
      </c>
      <c r="B208" s="90">
        <f>'Efterkalkyl 2017'!B207</f>
        <v>0</v>
      </c>
      <c r="C208" s="71"/>
      <c r="D208" s="284">
        <f>'Efterkalkyl 2017'!D207</f>
        <v>0</v>
      </c>
      <c r="E208" s="95"/>
      <c r="F208" s="284">
        <f>'Efterkalkyl 2017'!F207</f>
        <v>0</v>
      </c>
      <c r="G208" s="336"/>
      <c r="H208" s="284">
        <f>'Efterkalkyl 2017'!H207</f>
        <v>0</v>
      </c>
      <c r="I208" s="336"/>
    </row>
    <row r="209" spans="1:9" ht="25.05" customHeight="1" x14ac:dyDescent="0.25">
      <c r="A209" s="179" t="s">
        <v>176</v>
      </c>
      <c r="B209" s="96">
        <f>B207-B208</f>
        <v>0</v>
      </c>
      <c r="C209" s="71"/>
      <c r="D209" s="290">
        <f>D207-D208</f>
        <v>0</v>
      </c>
      <c r="E209" s="95"/>
      <c r="F209" s="290">
        <f>F207-F208</f>
        <v>0</v>
      </c>
      <c r="G209" s="336"/>
      <c r="H209" s="290">
        <f>H207-H208</f>
        <v>0</v>
      </c>
      <c r="I209" s="336"/>
    </row>
    <row r="210" spans="1:9" ht="25.05" customHeight="1" x14ac:dyDescent="0.25">
      <c r="A210" s="175" t="s">
        <v>177</v>
      </c>
      <c r="B210" s="90"/>
      <c r="C210" s="71"/>
      <c r="D210" s="284"/>
      <c r="E210" s="95"/>
      <c r="F210" s="284"/>
      <c r="G210" s="336"/>
      <c r="H210" s="284"/>
      <c r="I210" s="336"/>
    </row>
    <row r="211" spans="1:9" ht="25.05" customHeight="1" x14ac:dyDescent="0.25">
      <c r="A211" s="175" t="s">
        <v>147</v>
      </c>
      <c r="B211" s="97">
        <f>ROUNDDOWN(IF(B209&gt;0,B209-B210,-B209-B210),2)</f>
        <v>0</v>
      </c>
      <c r="C211" s="71"/>
      <c r="D211" s="287">
        <f>ROUNDDOWN(IF(D209&gt;0,D209-D210,-D209-D210),2)</f>
        <v>0</v>
      </c>
      <c r="E211" s="95"/>
      <c r="F211" s="287">
        <f>ROUNDDOWN(IF(F209&gt;0,F209-F210,-F209-F210),2)</f>
        <v>0</v>
      </c>
      <c r="G211" s="336"/>
      <c r="H211" s="287">
        <f>ROUNDDOWN(IF(H209&gt;0,H209-H210,-H209-H210),2)</f>
        <v>0</v>
      </c>
      <c r="I211" s="336"/>
    </row>
    <row r="212" spans="1:9" ht="25.05" customHeight="1" x14ac:dyDescent="0.25">
      <c r="A212" s="157" t="s">
        <v>178</v>
      </c>
      <c r="B212" s="158"/>
      <c r="C212" s="71"/>
      <c r="E212" s="95"/>
      <c r="F212" s="40"/>
      <c r="G212" s="336"/>
      <c r="H212" s="336"/>
      <c r="I212" s="336"/>
    </row>
    <row r="213" spans="1:9" ht="31.2" customHeight="1" x14ac:dyDescent="0.25">
      <c r="A213" s="180" t="s">
        <v>179</v>
      </c>
      <c r="B213" s="98">
        <f>B61+B78+B93+B96+B121+B131+B137</f>
        <v>0</v>
      </c>
      <c r="C213" s="71"/>
      <c r="E213" s="95"/>
      <c r="F213" s="40"/>
      <c r="G213" s="336"/>
      <c r="H213" s="336"/>
      <c r="I213" s="336"/>
    </row>
    <row r="214" spans="1:9" ht="31.2" customHeight="1" x14ac:dyDescent="0.25">
      <c r="A214" s="180" t="s">
        <v>180</v>
      </c>
      <c r="B214" s="99">
        <f>B157</f>
        <v>0</v>
      </c>
      <c r="C214" s="71"/>
      <c r="E214" s="95"/>
      <c r="F214" s="40"/>
      <c r="G214" s="336"/>
      <c r="H214" s="336"/>
      <c r="I214" s="336"/>
    </row>
    <row r="215" spans="1:9" ht="31.2" customHeight="1" x14ac:dyDescent="0.25">
      <c r="A215" s="181" t="s">
        <v>147</v>
      </c>
      <c r="B215" s="93">
        <f>ROUNDDOWN(B213-B214,2)</f>
        <v>0</v>
      </c>
      <c r="C215" s="92" t="str">
        <f>IF((B215)=0,"",IF((B215)&lt;&gt;0,"Kontrollera siffrorna!"))</f>
        <v/>
      </c>
      <c r="E215" s="95"/>
      <c r="F215" s="40"/>
      <c r="G215" s="336"/>
      <c r="H215" s="336"/>
      <c r="I215" s="336"/>
    </row>
    <row r="216" spans="1:9" ht="44.4" customHeight="1" x14ac:dyDescent="0.25">
      <c r="A216" s="54" t="s">
        <v>181</v>
      </c>
      <c r="E216" s="95"/>
      <c r="F216" s="40"/>
      <c r="G216" s="336"/>
      <c r="H216" s="336"/>
      <c r="I216" s="336"/>
    </row>
    <row r="217" spans="1:9" ht="85.8" customHeight="1" x14ac:dyDescent="0.25">
      <c r="A217" s="100"/>
      <c r="B217"/>
      <c r="C217" s="101"/>
      <c r="E217" s="95"/>
      <c r="F217" s="40"/>
      <c r="G217" s="336"/>
      <c r="H217" s="336"/>
      <c r="I217" s="336"/>
    </row>
    <row r="218" spans="1:9" ht="23.4" customHeight="1" x14ac:dyDescent="0.25">
      <c r="A218" s="44" t="s">
        <v>182</v>
      </c>
      <c r="E218" s="95"/>
      <c r="F218" s="40"/>
      <c r="G218" s="336"/>
      <c r="H218" s="336"/>
      <c r="I218" s="336"/>
    </row>
    <row r="219" spans="1:9" ht="54.6" customHeight="1" x14ac:dyDescent="0.25">
      <c r="A219" s="162" t="s">
        <v>183</v>
      </c>
      <c r="B219"/>
      <c r="C219" s="102"/>
      <c r="D219" s="71"/>
      <c r="E219" s="71"/>
      <c r="F219" s="40"/>
      <c r="G219" s="336"/>
      <c r="H219" s="336"/>
      <c r="I219" s="336"/>
    </row>
    <row r="220" spans="1:9" ht="43.2" customHeight="1" x14ac:dyDescent="0.25">
      <c r="A220" s="163" t="s">
        <v>184</v>
      </c>
      <c r="B220"/>
      <c r="C220" s="71"/>
      <c r="E220" s="95"/>
      <c r="F220" s="40"/>
      <c r="G220" s="317"/>
      <c r="H220" s="317"/>
      <c r="I220" s="317"/>
    </row>
    <row r="221" spans="1:9" ht="27.6" x14ac:dyDescent="0.25">
      <c r="A221" s="54" t="s">
        <v>185</v>
      </c>
      <c r="F221" s="40"/>
      <c r="G221" s="317"/>
      <c r="H221" s="317"/>
      <c r="I221" s="317"/>
    </row>
    <row r="222" spans="1:9" x14ac:dyDescent="0.25">
      <c r="F222" s="40"/>
      <c r="G222" s="291"/>
      <c r="H222" s="291"/>
      <c r="I222" s="291"/>
    </row>
    <row r="223" spans="1:9" x14ac:dyDescent="0.25">
      <c r="F223" s="40"/>
      <c r="G223" s="291"/>
      <c r="H223" s="291"/>
      <c r="I223" s="291"/>
    </row>
    <row r="224" spans="1:9" x14ac:dyDescent="0.25">
      <c r="F224" s="40"/>
      <c r="G224" s="291"/>
      <c r="H224" s="291"/>
      <c r="I224" s="291"/>
    </row>
  </sheetData>
  <sheetProtection algorithmName="SHA-512" hashValue="ciVRc4dJ+iPkhcAYBKxpzgIKQv0l89IbB0Dr3o4PH4LaRol2YjggdH82o6pafiV0hIVOI2Ap3Ab6JJc0QPFvSg==" saltValue="SNmLLIpSKvEtbWLWItyY8A==" spinCount="100000" sheet="1" objects="1" scenarios="1"/>
  <conditionalFormatting sqref="B3">
    <cfRule type="expression" dxfId="35" priority="4">
      <formula>B3=#REF!</formula>
    </cfRule>
  </conditionalFormatting>
  <conditionalFormatting sqref="D3">
    <cfRule type="expression" dxfId="34" priority="3">
      <formula>D3=#REF!</formula>
    </cfRule>
  </conditionalFormatting>
  <conditionalFormatting sqref="F3">
    <cfRule type="expression" dxfId="33" priority="2">
      <formula>F3=#REF!</formula>
    </cfRule>
  </conditionalFormatting>
  <conditionalFormatting sqref="H3">
    <cfRule type="expression" dxfId="32" priority="1">
      <formula>H3=#REF!</formula>
    </cfRule>
  </conditionalFormatting>
  <dataValidations count="32">
    <dataValidation allowBlank="1" showInputMessage="1" showErrorMessage="1" promptTitle="Vuokravakuudet" prompt="Esitetään pelkästään lainat. Jos vuokravakuudet on kirjattu pitkäaikaisiin velkoihin, esitetään ne muissa rahoitukseen vaikuttavissa tapahtumissa. " sqref="D185 F185 H185" xr:uid="{EFE37B28-AEED-441D-8F96-6086AB21AF50}"/>
    <dataValidation allowBlank="1" showInputMessage="1" showErrorMessage="1" promptTitle="Ohje ruutujen vapauttamiseen" prompt="Ruudut ovat kiinnitetty B4-ruudusta, jotta otsikot näkyvät siirryttäessä laskelmalla alaspäin ja sivusuunnassa. Ruudut voi vapauttaa B4-ruudusta seuraavasti: Näytä&gt; Kiinnitä ruudut &gt; Vapauta ruudut." sqref="B4" xr:uid="{71FC38B2-6063-46D2-A550-7B0723C9BFA9}"/>
    <dataValidation allowBlank="1" showInputMessage="1" showErrorMessage="1" promptTitle="Hyresgarantier" prompt="Hyresgarantierna upptas bland kortfristiga skulder i den finansiella ställningen i balansräkningen, om de har bokförts bland kortfristiga skulder. Om de har bokförts som långfristiga skulder, presenteras de i andra händelser som påverkar finansieringen. " sqref="B155 B185" xr:uid="{722DE890-B3DE-4618-A76D-2A895F2E2843}"/>
    <dataValidation allowBlank="1" showInputMessage="1" showErrorMessage="1" prompt="Täytä huoneistoala- ja tilikauden pituus -solu. " sqref="E64 E82" xr:uid="{D0910241-FB60-4F77-9B9D-DF8BA2D4E909}"/>
    <dataValidation allowBlank="1" showErrorMessage="1" prompt="_x000a__x000a_" sqref="H96 F96" xr:uid="{384B992D-FAFD-483D-9501-1D2B1CF738CE}"/>
    <dataValidation allowBlank="1" showErrorMessage="1" promptTitle="Pakollinen syöttötieto" prompt="Edellisen tilikauden taseen rahoitusasema on esitettävä laskelmassa. Summat otetaan edellisen tilikauden tilinpäätöksestä tai jälkilaskelmasta. " sqref="B154" xr:uid="{2FD7130F-BA58-43D7-BA40-51EEBF264DF9}"/>
    <dataValidation allowBlank="1" showInputMessage="1" showErrorMessage="1" prompt="Fyll i enhetens räkenskapsperiod från startdatumet till slutdatumet i den här rutan. T.ex. 1.1-31.12.2023." sqref="A9" xr:uid="{21D06BD6-E7B9-4A06-A0AE-9532E09998F3}"/>
    <dataValidation operator="notBetween" showInputMessage="1" showErrorMessage="1" sqref="A11" xr:uid="{0ACB3BC0-0087-4307-83F9-C9CB8734748D}"/>
    <dataValidation allowBlank="1" showInputMessage="1" showErrorMessage="1" promptTitle="Övriga hyresintäkter" prompt="Kom ihåg att dra av hyresintäkter som hänför sig till övriga kostnader (t.ex. som samlats in som avsättningar), om de inte har specificerats i bokföringen." sqref="B18 D18 F18 H18" xr:uid="{5377A646-C779-4101-9797-281D2391B9E0}"/>
    <dataValidation allowBlank="1" showInputMessage="1" showErrorMessage="1" promptTitle="Obs." prompt="Obs! Nyttjandegraden fås automatiskt med formel = realiserade hyror / budgeterade hyror. _x000a__x000a_Kalkylen skyddas med lösenordet ”ara”." sqref="B16" xr:uid="{8D18A2A7-E2B5-4B27-BEF6-D7B7B87CC752}"/>
    <dataValidation allowBlank="1" showInputMessage="1" showErrorMessage="1" promptTitle="Bokföring av kostnader" prompt="Kostnaderna matas in med plustecken." sqref="B27 D27 F27 H27" xr:uid="{95CC04D0-E624-417A-AA8A-16959A310812}"/>
    <dataValidation allowBlank="1" showInputMessage="1" showErrorMessage="1" promptTitle="Aktiveringar" prompt="Om kostnaderna har aktiverats i balansräkningen, anges de aktiverade kostnaderna med ett +. (Reparationskostnader + aktiverade kostnader = penningmedel som använts för reparationer.) Försäljningarna visas med minustecken." sqref="B41 B88 D88 F88 H88 D41 F41 H41" xr:uid="{1B1B287B-A848-444B-9044-CB15BD64CFB3}"/>
    <dataValidation allowBlank="1" showInputMessage="1" showErrorMessage="1" promptTitle="Korrigeringar och aktiveringar" prompt="Korrigeringarna presenteras som ett nettobelopp med plustecken. Om kostnaderna har aktiverats i balansräkningen, anges de aktiverade kostnaderna med ett + under kostnaden. " sqref="B40 B87 D87 F87 H87 D40 F40 H40" xr:uid="{6FA30585-D6D9-405F-AAA9-9FF19A99F9EA}"/>
    <dataValidation allowBlank="1" showInputMessage="1" showErrorMessage="1" promptTitle="Hyresutjämning" prompt="Om kostnaderna utjämnas, presenteras ingen utjämning av hyran i beräkningen på samfunds- och utjämningsgruppsnivå, eftersom kostnaderna har fördelats på alla objekt." sqref="B45 H45 B75 B90 D45 F45 B58 D58 F58 H58 D75 F75 H75 D90 F90 H90" xr:uid="{29E661B0-363B-4BE4-873B-A7B9AA9988DB}"/>
    <dataValidation allowBlank="1" showInputMessage="1" showErrorMessage="1" promptTitle="Amorteringar" prompt="Ange endast amorteringar på objekt som omfattas av självkostnadshyran." sqref="B52 B69 D52 F52 H52 D69 F69 H69" xr:uid="{CF3A28E4-A529-4CAE-A4D0-411245C353E4}"/>
    <dataValidation allowBlank="1" showInputMessage="1" showErrorMessage="1" promptTitle="Intäkter från avsättningar" prompt="Som intäkter av avsättningar redovisas den verkliga summa som har ackumulerats för avsättningar i hyror. _x000a__x000a_Hyror som samlas in för avsättningar ska också presenteras i hyresbestämningskalkylen._x000a_" sqref="B82 D82 F82 H82" xr:uid="{34B30A82-E373-4599-9954-859E5FD0E966}"/>
    <dataValidation allowBlank="1" showInputMessage="1" showErrorMessage="1" promptTitle="Anvisning" prompt="Från efterkalkylen för föregående räkenskapsperiod ”finansiell återstod för investeringar i självkostnadsuthyrning i slutet av räkenskapsperioden”. _x000a__x000a__x000a_" sqref="B96" xr:uid="{A82C9578-C6DC-40EF-8B2C-58D677D5CC53}"/>
    <dataValidation allowBlank="1" showErrorMessage="1" prompt="_x000a_" sqref="D96" xr:uid="{D8E2BA88-65B3-4177-A78E-1B80B3BAB30D}"/>
    <dataValidation allowBlank="1" showInputMessage="1" showErrorMessage="1" promptTitle="Erhållna bidrag" prompt="I summan ingår erhållna understöd för investeringar." sqref="B97 D97 F97 H97" xr:uid="{E06DEDA0-ABFA-469E-A476-26E94653A934}"/>
    <dataValidation allowBlank="1" showInputMessage="1" showErrorMessage="1" promptTitle="Hyresgarantier" prompt="Hyresgarantierna upptas bland kortfristiga skulder i den finansiella ställningen i balansräkningen, om de har bokförts bland kortfristiga skulder. Om de har bokförts som långfristiga skulder, presenteras de i andra händelser som påverkar finansieringen." sqref="B150" xr:uid="{2BDE0589-6C3E-44BA-AF27-522530363B2B}"/>
    <dataValidation allowBlank="1" showInputMessage="1" showErrorMessage="1" promptTitle="Anvisning" prompt="Siffrorna tas direkt från resultaträkning. Observera att även finansieringskostnader ska läggas till i kostnaderna." sqref="D161 F161 H161" xr:uid="{6192D604-5BC6-4A4B-B895-4797FDD21C8B}"/>
    <dataValidation allowBlank="1" showInputMessage="1" showErrorMessage="1" promptTitle="Anvisning" prompt="Siffrorna matas in direkt från resultaträkning. Observera att även finansiella intäkter ska läggas till intäkterna." sqref="D160 F160 H160" xr:uid="{E0230B6E-C7A1-4BD9-8B2A-0728423D4625}"/>
    <dataValidation allowBlank="1" showInputMessage="1" showErrorMessage="1" promptTitle="Anvisning" prompt="Siffrorna matas in direkt från bokslutet. Observera att även finansiella intäkter ska läggas till intäkterna." sqref="B160" xr:uid="{C2C8F9B5-63B4-462F-9516-0DAFCEDCB852}"/>
    <dataValidation allowBlank="1" showInputMessage="1" showErrorMessage="1" promptTitle="Anvisning" prompt="Siffrorna tas direkt från bokslutet. Observera att även finansieringskostnader ska läggas till i kostnaderna." sqref="B161" xr:uid="{7FCD57D4-B248-4C29-9B7B-EB25B8EBC80D}"/>
    <dataValidation allowBlank="1" showErrorMessage="1" promptTitle="Laskukaava" prompt="Muuta laskukaava sen mukaan, onko taseeseen aktivoidut esitetty +merkkisenä vai -merkkisenä. Tässä kaavassa taseeseen aktivoidut on hoito- ja rahoituskuluissa sekä varautumisissa esitetty +merkkisenä. " sqref="F179 B179 D179 H179" xr:uid="{6D3DE37D-7CD8-47C1-B602-E8BF50DA706B}"/>
    <dataValidation allowBlank="1" showInputMessage="1" showErrorMessage="1" promptTitle="Kontroll" prompt="Kontrollera vid behov formeln. _x000a__x000a_Skyddet kan öppnas med lösenordet ”ara”._x000a_" sqref="B183 D183 F183 H183 B196 D196 F196 H196" xr:uid="{AECCDB4A-67A4-45CA-B807-B73B3DDAF9F7}"/>
    <dataValidation allowBlank="1" showInputMessage="1" showErrorMessage="1" promptTitle="Förändringar i eget kapital " prompt="kan vara t.ex. förändringar i aktiekapitalet, förändringar i olika fonder osv. Kontrollera också att dividend inte har dragits av direkt från föregående räkenskapsperiod och räkenskapsperiodens resultat. Även dividenden ska beaktas i kalkylen." sqref="B198" xr:uid="{6B250503-F330-4241-B48F-EDDC829DBB6E}"/>
    <dataValidation allowBlank="1" showInputMessage="1" showErrorMessage="1" promptTitle="Anvisning" prompt="Kontrollera också att förändringen syns i efterkalkylen som en annan händelse som påverkar finansieringen. Lägg vid behov till formlerna i kontrollkalkylen." sqref="B201:B203 D201:D203 F201:F203 H201:H203" xr:uid="{C93D8EE1-62C3-4CFD-A069-701E9FB96D81}"/>
    <dataValidation allowBlank="1" showInputMessage="1" showErrorMessage="1" promptTitle="Anvisning" prompt="Här kan man kontrollera t.ex. hyresgarantier, om de i bokföringen har bokförts som långfristiga skulder och vid efterkalkyl av andra händelser som påverkar finansieringen.  " sqref="B207 D207 F207 H207" xr:uid="{FEFBA73A-59D9-4AF4-A555-263AD0CEB883}"/>
    <dataValidation allowBlank="1" showInputMessage="1" showErrorMessage="1" prompt="Fyll i cellerna för lägenhetsyta och räkenskapsperiodens längd." sqref="C14:C15 E14:E15 G14:G15 I14:I15 C18 E18 G18 I18" xr:uid="{63FF4C9D-67D7-4B46-B811-3D3F65E05D41}"/>
    <dataValidation allowBlank="1" showInputMessage="1" showErrorMessage="1" prompt="Uppgifterna om utjämningsgruppen fylls i endast om samfundet använder utjämning. Kolumnen kan tas bort om den inte behövs." sqref="D2" xr:uid="{7846DD7C-E677-4EB6-9E19-2350DFCC128A}"/>
    <dataValidation allowBlank="1" showInputMessage="1" showErrorMessage="1" promptTitle="Obligatorisk information" prompt="Följande års över-/underskatt, skötsel- och (finansiella) kostnader." sqref="B61 D61 F61 H61" xr:uid="{2A4B52CA-5606-4520-9099-AB0DD480FC26}"/>
  </dataValidations>
  <pageMargins left="0.70866141732283472" right="0.70866141732283472" top="0.74803149606299213" bottom="0.74803149606299213" header="0.31496062992125984" footer="0.31496062992125984"/>
  <pageSetup paperSize="9" scale="77" orientation="landscape" r:id="rId1"/>
  <headerFooter>
    <oddHeader>&amp;C&amp;D</oddHeader>
    <oddFooter>&amp;C&amp;P</oddFooter>
  </headerFooter>
  <rowBreaks count="1" manualBreakCount="1">
    <brk id="157" max="16383" man="1"/>
  </rowBreaks>
  <colBreaks count="2" manualBreakCount="2">
    <brk id="5" max="1048575" man="1"/>
    <brk id="9"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D97D4-6EE0-4FB3-99DD-9499C2B8C288}">
  <dimension ref="A1:J224"/>
  <sheetViews>
    <sheetView showGridLines="0" zoomScale="80" zoomScaleNormal="80" workbookViewId="0"/>
  </sheetViews>
  <sheetFormatPr defaultColWidth="8.7265625" defaultRowHeight="13.8" x14ac:dyDescent="0.25"/>
  <cols>
    <col min="1" max="1" width="55.6328125" style="54" customWidth="1"/>
    <col min="2" max="2" width="28.6328125" style="40" customWidth="1"/>
    <col min="3" max="3" width="9.453125" style="40" customWidth="1"/>
    <col min="4" max="4" width="28.6328125" style="81" customWidth="1"/>
    <col min="5" max="5" width="9.453125" style="39" customWidth="1"/>
    <col min="6" max="6" width="32.36328125" style="1" customWidth="1"/>
    <col min="7" max="7" width="8.7265625" style="5"/>
    <col min="8" max="8" width="32.36328125" style="5" customWidth="1"/>
    <col min="9" max="9" width="8.7265625" style="5"/>
    <col min="10" max="10" width="47.6328125" style="274" customWidth="1"/>
    <col min="11" max="16384" width="8.7265625" style="5"/>
  </cols>
  <sheetData>
    <row r="1" spans="1:10" s="4" customFormat="1" ht="98.4" customHeight="1" thickBot="1" x14ac:dyDescent="0.3">
      <c r="A1" s="154" t="s">
        <v>0</v>
      </c>
      <c r="B1" s="24"/>
      <c r="C1" s="25"/>
      <c r="D1" s="26"/>
      <c r="E1" s="27"/>
      <c r="F1" s="3"/>
      <c r="J1" s="272"/>
    </row>
    <row r="2" spans="1:10" s="190" customFormat="1" ht="65.400000000000006" customHeight="1" thickBot="1" x14ac:dyDescent="0.35">
      <c r="A2" s="200" t="s">
        <v>1</v>
      </c>
      <c r="B2" s="203" t="s">
        <v>2</v>
      </c>
      <c r="C2" s="204"/>
      <c r="D2" s="329" t="s">
        <v>3</v>
      </c>
      <c r="E2" s="205"/>
      <c r="F2" s="206" t="s">
        <v>4</v>
      </c>
      <c r="G2" s="205"/>
      <c r="H2" s="206" t="s">
        <v>4</v>
      </c>
      <c r="I2" s="205"/>
      <c r="J2" s="273"/>
    </row>
    <row r="3" spans="1:10" s="199" customFormat="1" ht="53.4" customHeight="1" thickTop="1" thickBot="1" x14ac:dyDescent="0.3">
      <c r="A3" s="28"/>
      <c r="B3" s="316" t="str">
        <f>IF('Efterkalkyl 2018'!B3="","",'Efterkalkyl 2018'!B3)</f>
        <v/>
      </c>
      <c r="C3" s="270"/>
      <c r="D3" s="316" t="str">
        <f>IF('Efterkalkyl 2018'!D3="","",'Efterkalkyl 2018'!D3)</f>
        <v/>
      </c>
      <c r="E3" s="270"/>
      <c r="F3" s="316" t="str">
        <f>IF('Efterkalkyl 2018'!F3="","",'Efterkalkyl 2018'!F3)</f>
        <v/>
      </c>
      <c r="G3" s="270"/>
      <c r="H3" s="316" t="str">
        <f>IF('Efterkalkyl 2018'!H3="","",'Efterkalkyl 2018'!H3)</f>
        <v/>
      </c>
      <c r="I3" s="270"/>
      <c r="J3" s="273"/>
    </row>
    <row r="4" spans="1:10" s="190" customFormat="1" ht="31.2" customHeight="1" thickTop="1" x14ac:dyDescent="0.25">
      <c r="A4" s="201" t="s">
        <v>5</v>
      </c>
      <c r="B4" s="221" t="s">
        <v>6</v>
      </c>
      <c r="C4" s="222"/>
      <c r="D4" s="223" t="s">
        <v>6</v>
      </c>
      <c r="E4" s="224"/>
      <c r="F4" s="225" t="s">
        <v>6</v>
      </c>
      <c r="G4" s="224"/>
      <c r="H4" s="225" t="s">
        <v>6</v>
      </c>
      <c r="I4" s="224"/>
      <c r="J4" s="273"/>
    </row>
    <row r="5" spans="1:10" s="190" customFormat="1" ht="33" customHeight="1" x14ac:dyDescent="0.25">
      <c r="A5" s="28"/>
      <c r="B5" s="207" t="s">
        <v>7</v>
      </c>
      <c r="C5" s="208"/>
      <c r="D5" s="213" t="s">
        <v>7</v>
      </c>
      <c r="E5" s="214"/>
      <c r="F5" s="219" t="s">
        <v>8</v>
      </c>
      <c r="G5" s="214"/>
      <c r="H5" s="219" t="s">
        <v>8</v>
      </c>
      <c r="I5" s="214"/>
      <c r="J5" s="273"/>
    </row>
    <row r="6" spans="1:10" s="190" customFormat="1" ht="32.549999999999997" customHeight="1" x14ac:dyDescent="0.25">
      <c r="A6" s="201" t="s">
        <v>9</v>
      </c>
      <c r="B6" s="21"/>
      <c r="C6" s="209"/>
      <c r="D6" s="191"/>
      <c r="E6" s="215"/>
      <c r="F6" s="8"/>
      <c r="G6" s="215"/>
      <c r="H6" s="8"/>
      <c r="I6" s="215"/>
      <c r="J6" s="273"/>
    </row>
    <row r="7" spans="1:10" s="190" customFormat="1" ht="31.95" customHeight="1" thickBot="1" x14ac:dyDescent="0.3">
      <c r="A7" s="29"/>
      <c r="B7" s="212" t="s">
        <v>10</v>
      </c>
      <c r="C7" s="210"/>
      <c r="D7" s="218" t="s">
        <v>10</v>
      </c>
      <c r="E7" s="216"/>
      <c r="F7" s="220" t="s">
        <v>10</v>
      </c>
      <c r="G7" s="216"/>
      <c r="H7" s="220" t="s">
        <v>10</v>
      </c>
      <c r="I7" s="216"/>
      <c r="J7" s="273"/>
    </row>
    <row r="8" spans="1:10" s="190" customFormat="1" ht="32.549999999999997" customHeight="1" thickBot="1" x14ac:dyDescent="0.3">
      <c r="A8" s="201" t="s">
        <v>11</v>
      </c>
      <c r="B8" s="22"/>
      <c r="C8" s="211"/>
      <c r="D8" s="19"/>
      <c r="E8" s="217"/>
      <c r="F8" s="192"/>
      <c r="G8" s="217"/>
      <c r="H8" s="192"/>
      <c r="I8" s="217"/>
      <c r="J8" s="273"/>
    </row>
    <row r="9" spans="1:10" s="190" customFormat="1" ht="31.5" customHeight="1" x14ac:dyDescent="0.25">
      <c r="A9" s="30"/>
      <c r="B9" s="167" t="s">
        <v>12</v>
      </c>
      <c r="C9" s="31"/>
      <c r="D9" s="168" t="s">
        <v>12</v>
      </c>
      <c r="E9" s="32"/>
      <c r="F9" s="193" t="s">
        <v>12</v>
      </c>
      <c r="G9" s="32"/>
      <c r="H9" s="193" t="s">
        <v>12</v>
      </c>
      <c r="I9" s="32"/>
      <c r="J9" s="273"/>
    </row>
    <row r="10" spans="1:10" s="190" customFormat="1" ht="33" customHeight="1" thickBot="1" x14ac:dyDescent="0.3">
      <c r="A10" s="202" t="s">
        <v>13</v>
      </c>
      <c r="B10" s="33" t="s">
        <v>7</v>
      </c>
      <c r="C10" s="194"/>
      <c r="D10" s="34" t="s">
        <v>7</v>
      </c>
      <c r="E10" s="195"/>
      <c r="F10" s="34" t="s">
        <v>7</v>
      </c>
      <c r="G10" s="195"/>
      <c r="H10" s="34" t="s">
        <v>7</v>
      </c>
      <c r="I10" s="195"/>
      <c r="J10" s="273"/>
    </row>
    <row r="11" spans="1:10" s="190" customFormat="1" ht="32.549999999999997" customHeight="1" thickBot="1" x14ac:dyDescent="0.3">
      <c r="A11" s="35"/>
      <c r="B11" s="23"/>
      <c r="C11" s="36"/>
      <c r="D11" s="20"/>
      <c r="E11" s="37"/>
      <c r="F11" s="196"/>
      <c r="G11" s="37"/>
      <c r="H11" s="196"/>
      <c r="I11" s="37"/>
      <c r="J11" s="273"/>
    </row>
    <row r="12" spans="1:10" s="6" customFormat="1" ht="85.8" customHeight="1" x14ac:dyDescent="0.25">
      <c r="A12" s="161" t="s">
        <v>14</v>
      </c>
      <c r="B12"/>
      <c r="C12" s="38"/>
      <c r="D12" s="38"/>
      <c r="E12" s="39"/>
      <c r="F12" s="2"/>
      <c r="J12" s="271"/>
    </row>
    <row r="13" spans="1:10" s="6" customFormat="1" ht="80.400000000000006" customHeight="1" thickBot="1" x14ac:dyDescent="0.35">
      <c r="A13" s="170" t="s">
        <v>15</v>
      </c>
      <c r="B13" s="198" t="str">
        <f>IF(B3="","",(B3))</f>
        <v/>
      </c>
      <c r="C13" s="169" t="s">
        <v>16</v>
      </c>
      <c r="D13" s="198" t="str">
        <f>IF(D3="","",(D3))</f>
        <v/>
      </c>
      <c r="E13" s="169" t="s">
        <v>16</v>
      </c>
      <c r="F13" s="198" t="str">
        <f>IF(F3="","",(F3))</f>
        <v/>
      </c>
      <c r="G13" s="169" t="s">
        <v>16</v>
      </c>
      <c r="H13" s="198" t="str">
        <f>IF(H3="","",(H3))</f>
        <v/>
      </c>
      <c r="I13" s="169" t="s">
        <v>16</v>
      </c>
      <c r="J13" s="271"/>
    </row>
    <row r="14" spans="1:10" s="9" customFormat="1" ht="33" customHeight="1" thickTop="1" x14ac:dyDescent="0.25">
      <c r="A14" s="115" t="s">
        <v>17</v>
      </c>
      <c r="B14" s="51"/>
      <c r="C14" s="42" t="str">
        <f>IF(B14="","",IF(B14=0,"",(B14/B$6/$A$11)))</f>
        <v/>
      </c>
      <c r="D14" s="51"/>
      <c r="E14" s="42" t="str">
        <f>IF(D14="","",IF(D14=0,"",(D14/D$6/$A$11)))</f>
        <v/>
      </c>
      <c r="F14" s="51"/>
      <c r="G14" s="42" t="str">
        <f>IF(F14="","",IF(F14=0,"",(F14/F$6/$A$11)))</f>
        <v/>
      </c>
      <c r="H14" s="51"/>
      <c r="I14" s="42" t="str">
        <f>IF(H14="","",IF(H14=0,"",(H14/H$6/$A$11)))</f>
        <v/>
      </c>
      <c r="J14" s="274"/>
    </row>
    <row r="15" spans="1:10" s="9" customFormat="1" ht="38.4" customHeight="1" x14ac:dyDescent="0.25">
      <c r="A15" s="115" t="s">
        <v>18</v>
      </c>
      <c r="B15" s="43">
        <f>B18+B19+B64+B82</f>
        <v>0</v>
      </c>
      <c r="C15" s="42" t="str">
        <f>IF(B15="","",IF(B15=0,"",(B15/B$6/$A$11)))</f>
        <v/>
      </c>
      <c r="D15" s="43">
        <f>D18+D19+D64+D82</f>
        <v>0</v>
      </c>
      <c r="E15" s="42" t="str">
        <f>IF(D15="","",IF(D15=0,"",(D15/D$6/$A$11)))</f>
        <v/>
      </c>
      <c r="F15" s="43">
        <f>F18+F19+F64+F82</f>
        <v>0</v>
      </c>
      <c r="G15" s="42" t="str">
        <f>IF(F15="","",IF(F15=0,"",(F15/F$6/$A$11)))</f>
        <v/>
      </c>
      <c r="H15" s="43">
        <f>H18+H19+H64+H82</f>
        <v>0</v>
      </c>
      <c r="I15" s="42" t="str">
        <f>IF(H15="","",IF(H15=0,"",(H15/H$6/$A$11)))</f>
        <v/>
      </c>
      <c r="J15" s="274"/>
    </row>
    <row r="16" spans="1:10" s="9" customFormat="1" ht="25.05" customHeight="1" x14ac:dyDescent="0.25">
      <c r="A16" s="116" t="s">
        <v>19</v>
      </c>
      <c r="B16" s="45" t="e">
        <f>B15/B14</f>
        <v>#DIV/0!</v>
      </c>
      <c r="C16" s="46"/>
      <c r="D16" s="45" t="e">
        <f>D15/D14</f>
        <v>#DIV/0!</v>
      </c>
      <c r="E16" s="46"/>
      <c r="F16" s="45" t="e">
        <f>F15/F14</f>
        <v>#DIV/0!</v>
      </c>
      <c r="G16" s="46"/>
      <c r="H16" s="45" t="e">
        <f>H15/H14</f>
        <v>#DIV/0!</v>
      </c>
      <c r="I16" s="46"/>
      <c r="J16" s="274"/>
    </row>
    <row r="17" spans="1:10" s="9" customFormat="1" ht="45.6" customHeight="1" thickBot="1" x14ac:dyDescent="0.35">
      <c r="A17" s="119" t="s">
        <v>20</v>
      </c>
      <c r="B17" s="47"/>
      <c r="C17" s="47"/>
      <c r="D17" s="47"/>
      <c r="E17" s="47"/>
      <c r="F17" s="47"/>
      <c r="G17" s="47"/>
      <c r="H17" s="47"/>
      <c r="I17" s="47"/>
      <c r="J17" s="275"/>
    </row>
    <row r="18" spans="1:10" s="9" customFormat="1" ht="25.05" customHeight="1" thickTop="1" x14ac:dyDescent="0.25">
      <c r="A18" s="235" t="s">
        <v>21</v>
      </c>
      <c r="B18" s="48"/>
      <c r="C18" s="42" t="str">
        <f>IF(B18="","",IF(B18=0,"",(B18/B$6/$A$11)))</f>
        <v/>
      </c>
      <c r="D18" s="48"/>
      <c r="E18" s="42" t="str">
        <f>IF(D18="","",IF(D18=0,"",(D18/D$6/$A$11)))</f>
        <v/>
      </c>
      <c r="F18" s="48"/>
      <c r="G18" s="42" t="str">
        <f>IF(F18="","",IF(F18=0,"",(F18/F$6/$A$11)))</f>
        <v/>
      </c>
      <c r="H18" s="48"/>
      <c r="I18" s="42" t="str">
        <f>IF(H18="","",IF(H18=0,"",(H18/H$6/$A$11)))</f>
        <v/>
      </c>
      <c r="J18" s="274"/>
    </row>
    <row r="19" spans="1:10" s="9" customFormat="1" ht="25.05" customHeight="1" x14ac:dyDescent="0.25">
      <c r="A19" s="173" t="s">
        <v>22</v>
      </c>
      <c r="B19" s="51"/>
      <c r="C19" s="52" t="str">
        <f>IF(B19="","",IF(B19=0,"",(B19/B$6/$A$11)))</f>
        <v/>
      </c>
      <c r="D19" s="51"/>
      <c r="E19" s="52" t="str">
        <f>IF(D19="","",IF(D19=0,"",(D19/D$6/$A$11)))</f>
        <v/>
      </c>
      <c r="F19" s="51"/>
      <c r="G19" s="52" t="str">
        <f>IF(F19="","",IF(F19=0,"",(F19/F$6/$A$11)))</f>
        <v/>
      </c>
      <c r="H19" s="51"/>
      <c r="I19" s="52" t="str">
        <f>IF(H19="","",IF(H19=0,"",(H19/H$6/$A$11)))</f>
        <v/>
      </c>
      <c r="J19" s="274"/>
    </row>
    <row r="20" spans="1:10" s="9" customFormat="1" ht="25.05" customHeight="1" x14ac:dyDescent="0.25">
      <c r="A20" s="173" t="s">
        <v>23</v>
      </c>
      <c r="B20" s="51"/>
      <c r="C20" s="52" t="str">
        <f>IF(B20="","",IF(B20=0,"",(B20/B$6/$A$11)))</f>
        <v/>
      </c>
      <c r="D20" s="51"/>
      <c r="E20" s="52" t="str">
        <f>IF(D20="","",IF(D20=0,"",(D20/D$6/$A$11)))</f>
        <v/>
      </c>
      <c r="F20" s="51"/>
      <c r="G20" s="52" t="str">
        <f>IF(F20="","",IF(F20=0,"",(F20/F$6/$A$11)))</f>
        <v/>
      </c>
      <c r="H20" s="51"/>
      <c r="I20" s="52" t="str">
        <f>IF(H20="","",IF(H20=0,"",(H20/H$6/$A$11)))</f>
        <v/>
      </c>
      <c r="J20" s="274"/>
    </row>
    <row r="21" spans="1:10" s="9" customFormat="1" ht="25.05" customHeight="1" x14ac:dyDescent="0.25">
      <c r="A21" s="173" t="s">
        <v>24</v>
      </c>
      <c r="B21" s="53"/>
      <c r="C21" s="43" t="str">
        <f>IF(B21="","",IF(B21=0,"",(B21/B$6/$A$11)))</f>
        <v/>
      </c>
      <c r="D21" s="53"/>
      <c r="E21" s="52" t="str">
        <f>IF(D21="","",IF(D21=0,"",(D21/D$6/$A$11)))</f>
        <v/>
      </c>
      <c r="F21" s="53"/>
      <c r="G21" s="52" t="str">
        <f>IF(F21="","",IF(F21=0,"",(F21/F$6/$A$11)))</f>
        <v/>
      </c>
      <c r="H21" s="53"/>
      <c r="I21" s="52" t="str">
        <f>IF(H21="","",IF(H21=0,"",(H21/H$6/$A$11)))</f>
        <v/>
      </c>
      <c r="J21" s="274"/>
    </row>
    <row r="22" spans="1:10" ht="27.6" customHeight="1" x14ac:dyDescent="0.25">
      <c r="A22" s="236" t="s">
        <v>25</v>
      </c>
      <c r="B22" s="55"/>
      <c r="C22" s="56"/>
      <c r="D22" s="55"/>
      <c r="E22" s="57"/>
      <c r="F22" s="55"/>
      <c r="G22" s="57"/>
      <c r="H22" s="55"/>
      <c r="I22" s="57"/>
      <c r="J22" s="276"/>
    </row>
    <row r="23" spans="1:10" s="9" customFormat="1" ht="25.05" customHeight="1" x14ac:dyDescent="0.25">
      <c r="A23" s="173" t="s">
        <v>26</v>
      </c>
      <c r="B23" s="51"/>
      <c r="C23" s="52" t="str">
        <f>IF(B23="","",IF(B23=0,"",(B23/B$6/$A$11)))</f>
        <v/>
      </c>
      <c r="D23" s="51"/>
      <c r="E23" s="52" t="str">
        <f>IF(D23="","",IF(D23=0,"",(D23/D$6/$A$11)))</f>
        <v/>
      </c>
      <c r="F23" s="51"/>
      <c r="G23" s="52" t="str">
        <f>IF(F23="","",IF(F23=0,"",(F23/F$6/$A$11)))</f>
        <v/>
      </c>
      <c r="H23" s="51"/>
      <c r="I23" s="52" t="str">
        <f>IF(H23="","",IF(H23=0,"",(H23/H$6/$A$11)))</f>
        <v/>
      </c>
      <c r="J23" s="275"/>
    </row>
    <row r="24" spans="1:10" s="9" customFormat="1" ht="25.05" customHeight="1" x14ac:dyDescent="0.25">
      <c r="A24" s="128" t="s">
        <v>27</v>
      </c>
      <c r="B24" s="48"/>
      <c r="C24" s="52" t="str">
        <f>IF(B24="","",IF(B24=0,"",(B24/B$6/$A$11)))</f>
        <v/>
      </c>
      <c r="D24" s="48"/>
      <c r="E24" s="52" t="str">
        <f>IF(D24="","",IF(D24=0,"",(D24/D$6/$A$11)))</f>
        <v/>
      </c>
      <c r="F24" s="48"/>
      <c r="G24" s="52" t="str">
        <f>IF(F24="","",IF(F24=0,"",(F24/F$6/$A$11)))</f>
        <v/>
      </c>
      <c r="H24" s="48"/>
      <c r="I24" s="52" t="str">
        <f>IF(H24="","",IF(H24=0,"",(H24/H$6/$A$11)))</f>
        <v/>
      </c>
      <c r="J24" s="276"/>
    </row>
    <row r="25" spans="1:10" s="9" customFormat="1" ht="25.05" customHeight="1" x14ac:dyDescent="0.25">
      <c r="A25" s="59" t="s">
        <v>28</v>
      </c>
      <c r="B25" s="58">
        <f>SUM(B18:B24)</f>
        <v>0</v>
      </c>
      <c r="C25" s="43" t="str">
        <f>IF(B25="","",IF(B25=0,"",(B25/B$6/$A$11)))</f>
        <v/>
      </c>
      <c r="D25" s="58">
        <f>SUM(D18:D24)</f>
        <v>0</v>
      </c>
      <c r="E25" s="43" t="str">
        <f>IF(D25="","",IF(D25=0,"",(D25/D$6/$A$11)))</f>
        <v/>
      </c>
      <c r="F25" s="58">
        <f>SUM(F18:F24)</f>
        <v>0</v>
      </c>
      <c r="G25" s="43" t="str">
        <f>IF(F25="","",IF(F25=0,"",(F25/F$6/$A$11)))</f>
        <v/>
      </c>
      <c r="H25" s="58">
        <f>SUM(H18:H24)</f>
        <v>0</v>
      </c>
      <c r="I25" s="43" t="str">
        <f>IF(H25="","",IF(H25=0,"",(H25/H$6/$A$11)))</f>
        <v/>
      </c>
      <c r="J25" s="274"/>
    </row>
    <row r="26" spans="1:10" s="9" customFormat="1" ht="25.05" customHeight="1" x14ac:dyDescent="0.25">
      <c r="A26" s="241" t="s">
        <v>29</v>
      </c>
      <c r="B26" s="40"/>
      <c r="C26" s="336"/>
      <c r="D26" s="40"/>
      <c r="E26" s="336"/>
      <c r="F26" s="40"/>
      <c r="G26" s="336"/>
      <c r="H26" s="40"/>
      <c r="I26" s="336"/>
      <c r="J26" s="274"/>
    </row>
    <row r="27" spans="1:10" s="9" customFormat="1" ht="25.05" customHeight="1" x14ac:dyDescent="0.25">
      <c r="A27" s="173" t="s">
        <v>30</v>
      </c>
      <c r="B27" s="51"/>
      <c r="C27" s="52" t="str">
        <f t="shared" ref="C27:C46" si="0">IF(B27="","",IF(B27=0,"",(B27/B$6/$A$11)))</f>
        <v/>
      </c>
      <c r="D27" s="51"/>
      <c r="E27" s="52" t="str">
        <f t="shared" ref="E27:E46" si="1">IF(D27="","",IF(D27=0,"",(D27/D$6/$A$11)))</f>
        <v/>
      </c>
      <c r="F27" s="51"/>
      <c r="G27" s="52" t="str">
        <f t="shared" ref="G27:G46" si="2">IF(F27="","",IF(F27=0,"",(F27/F$6/$A$11)))</f>
        <v/>
      </c>
      <c r="H27" s="51"/>
      <c r="I27" s="52" t="str">
        <f t="shared" ref="I27:I46" si="3">IF(H27="","",IF(H27=0,"",(H27/H$6/$A$11)))</f>
        <v/>
      </c>
      <c r="J27" s="274"/>
    </row>
    <row r="28" spans="1:10" s="9" customFormat="1" ht="25.05" customHeight="1" x14ac:dyDescent="0.25">
      <c r="A28" s="173" t="s">
        <v>31</v>
      </c>
      <c r="B28" s="51"/>
      <c r="C28" s="52" t="str">
        <f t="shared" si="0"/>
        <v/>
      </c>
      <c r="D28" s="51"/>
      <c r="E28" s="52" t="str">
        <f t="shared" si="1"/>
        <v/>
      </c>
      <c r="F28" s="51"/>
      <c r="G28" s="52" t="str">
        <f t="shared" si="2"/>
        <v/>
      </c>
      <c r="H28" s="51"/>
      <c r="I28" s="52" t="str">
        <f t="shared" si="3"/>
        <v/>
      </c>
      <c r="J28" s="274"/>
    </row>
    <row r="29" spans="1:10" s="9" customFormat="1" ht="25.05" customHeight="1" x14ac:dyDescent="0.25">
      <c r="A29" s="173" t="s">
        <v>32</v>
      </c>
      <c r="B29" s="51"/>
      <c r="C29" s="52" t="str">
        <f t="shared" si="0"/>
        <v/>
      </c>
      <c r="D29" s="51"/>
      <c r="E29" s="52" t="str">
        <f t="shared" si="1"/>
        <v/>
      </c>
      <c r="F29" s="51"/>
      <c r="G29" s="52" t="str">
        <f t="shared" si="2"/>
        <v/>
      </c>
      <c r="H29" s="51"/>
      <c r="I29" s="52" t="str">
        <f t="shared" si="3"/>
        <v/>
      </c>
      <c r="J29" s="274"/>
    </row>
    <row r="30" spans="1:10" s="9" customFormat="1" ht="25.05" customHeight="1" x14ac:dyDescent="0.25">
      <c r="A30" s="173" t="s">
        <v>33</v>
      </c>
      <c r="B30" s="51"/>
      <c r="C30" s="52" t="str">
        <f t="shared" si="0"/>
        <v/>
      </c>
      <c r="D30" s="51"/>
      <c r="E30" s="52" t="str">
        <f t="shared" si="1"/>
        <v/>
      </c>
      <c r="F30" s="51"/>
      <c r="G30" s="52" t="str">
        <f t="shared" si="2"/>
        <v/>
      </c>
      <c r="H30" s="51"/>
      <c r="I30" s="52" t="str">
        <f t="shared" si="3"/>
        <v/>
      </c>
      <c r="J30" s="274"/>
    </row>
    <row r="31" spans="1:10" s="9" customFormat="1" ht="25.05" customHeight="1" x14ac:dyDescent="0.25">
      <c r="A31" s="173" t="s">
        <v>34</v>
      </c>
      <c r="B31" s="51"/>
      <c r="C31" s="52" t="str">
        <f t="shared" si="0"/>
        <v/>
      </c>
      <c r="D31" s="51"/>
      <c r="E31" s="52" t="str">
        <f t="shared" si="1"/>
        <v/>
      </c>
      <c r="F31" s="51"/>
      <c r="G31" s="52" t="str">
        <f t="shared" si="2"/>
        <v/>
      </c>
      <c r="H31" s="51"/>
      <c r="I31" s="52" t="str">
        <f t="shared" si="3"/>
        <v/>
      </c>
      <c r="J31" s="274"/>
    </row>
    <row r="32" spans="1:10" s="9" customFormat="1" ht="25.05" customHeight="1" x14ac:dyDescent="0.25">
      <c r="A32" s="173" t="s">
        <v>35</v>
      </c>
      <c r="B32" s="51"/>
      <c r="C32" s="52" t="str">
        <f t="shared" si="0"/>
        <v/>
      </c>
      <c r="D32" s="51"/>
      <c r="E32" s="52" t="str">
        <f t="shared" si="1"/>
        <v/>
      </c>
      <c r="F32" s="51"/>
      <c r="G32" s="52" t="str">
        <f t="shared" si="2"/>
        <v/>
      </c>
      <c r="H32" s="51"/>
      <c r="I32" s="52" t="str">
        <f t="shared" si="3"/>
        <v/>
      </c>
      <c r="J32" s="274"/>
    </row>
    <row r="33" spans="1:10" s="9" customFormat="1" ht="25.05" customHeight="1" x14ac:dyDescent="0.25">
      <c r="A33" s="173" t="s">
        <v>36</v>
      </c>
      <c r="B33" s="51"/>
      <c r="C33" s="52" t="str">
        <f t="shared" si="0"/>
        <v/>
      </c>
      <c r="D33" s="51"/>
      <c r="E33" s="52" t="str">
        <f t="shared" si="1"/>
        <v/>
      </c>
      <c r="F33" s="51"/>
      <c r="G33" s="52" t="str">
        <f t="shared" si="2"/>
        <v/>
      </c>
      <c r="H33" s="51"/>
      <c r="I33" s="52" t="str">
        <f t="shared" si="3"/>
        <v/>
      </c>
      <c r="J33" s="274"/>
    </row>
    <row r="34" spans="1:10" s="9" customFormat="1" ht="25.05" customHeight="1" x14ac:dyDescent="0.25">
      <c r="A34" s="173" t="s">
        <v>37</v>
      </c>
      <c r="B34" s="51"/>
      <c r="C34" s="52" t="str">
        <f t="shared" si="0"/>
        <v/>
      </c>
      <c r="D34" s="51"/>
      <c r="E34" s="52" t="str">
        <f t="shared" si="1"/>
        <v/>
      </c>
      <c r="F34" s="51"/>
      <c r="G34" s="52" t="str">
        <f t="shared" si="2"/>
        <v/>
      </c>
      <c r="H34" s="51"/>
      <c r="I34" s="52" t="str">
        <f t="shared" si="3"/>
        <v/>
      </c>
      <c r="J34" s="274"/>
    </row>
    <row r="35" spans="1:10" s="9" customFormat="1" ht="25.05" customHeight="1" x14ac:dyDescent="0.25">
      <c r="A35" s="173" t="s">
        <v>38</v>
      </c>
      <c r="B35" s="51"/>
      <c r="C35" s="52" t="str">
        <f t="shared" si="0"/>
        <v/>
      </c>
      <c r="D35" s="51"/>
      <c r="E35" s="52" t="str">
        <f t="shared" si="1"/>
        <v/>
      </c>
      <c r="F35" s="51"/>
      <c r="G35" s="52" t="str">
        <f t="shared" si="2"/>
        <v/>
      </c>
      <c r="H35" s="51"/>
      <c r="I35" s="52" t="str">
        <f t="shared" si="3"/>
        <v/>
      </c>
      <c r="J35" s="274"/>
    </row>
    <row r="36" spans="1:10" s="9" customFormat="1" ht="25.05" customHeight="1" x14ac:dyDescent="0.25">
      <c r="A36" s="173" t="s">
        <v>39</v>
      </c>
      <c r="B36" s="51"/>
      <c r="C36" s="52" t="str">
        <f t="shared" si="0"/>
        <v/>
      </c>
      <c r="D36" s="51"/>
      <c r="E36" s="52" t="str">
        <f t="shared" si="1"/>
        <v/>
      </c>
      <c r="F36" s="51"/>
      <c r="G36" s="52" t="str">
        <f t="shared" si="2"/>
        <v/>
      </c>
      <c r="H36" s="51"/>
      <c r="I36" s="52" t="str">
        <f t="shared" si="3"/>
        <v/>
      </c>
      <c r="J36" s="274"/>
    </row>
    <row r="37" spans="1:10" s="9" customFormat="1" ht="25.05" customHeight="1" x14ac:dyDescent="0.25">
      <c r="A37" s="173" t="s">
        <v>40</v>
      </c>
      <c r="B37" s="51"/>
      <c r="C37" s="52" t="str">
        <f t="shared" si="0"/>
        <v/>
      </c>
      <c r="D37" s="51"/>
      <c r="E37" s="52" t="str">
        <f t="shared" si="1"/>
        <v/>
      </c>
      <c r="F37" s="51"/>
      <c r="G37" s="52" t="str">
        <f t="shared" si="2"/>
        <v/>
      </c>
      <c r="H37" s="51"/>
      <c r="I37" s="52" t="str">
        <f t="shared" si="3"/>
        <v/>
      </c>
      <c r="J37" s="274"/>
    </row>
    <row r="38" spans="1:10" s="9" customFormat="1" ht="25.05" customHeight="1" x14ac:dyDescent="0.25">
      <c r="A38" s="173" t="s">
        <v>41</v>
      </c>
      <c r="B38" s="51"/>
      <c r="C38" s="52" t="str">
        <f t="shared" si="0"/>
        <v/>
      </c>
      <c r="D38" s="51"/>
      <c r="E38" s="52" t="str">
        <f t="shared" si="1"/>
        <v/>
      </c>
      <c r="F38" s="51"/>
      <c r="G38" s="52" t="str">
        <f t="shared" si="2"/>
        <v/>
      </c>
      <c r="H38" s="51"/>
      <c r="I38" s="52" t="str">
        <f t="shared" si="3"/>
        <v/>
      </c>
      <c r="J38" s="274"/>
    </row>
    <row r="39" spans="1:10" s="9" customFormat="1" ht="25.05" customHeight="1" x14ac:dyDescent="0.25">
      <c r="A39" s="173" t="s">
        <v>42</v>
      </c>
      <c r="B39" s="51"/>
      <c r="C39" s="52" t="str">
        <f t="shared" si="0"/>
        <v/>
      </c>
      <c r="D39" s="51"/>
      <c r="E39" s="52" t="str">
        <f t="shared" si="1"/>
        <v/>
      </c>
      <c r="F39" s="51"/>
      <c r="G39" s="52" t="str">
        <f t="shared" si="2"/>
        <v/>
      </c>
      <c r="H39" s="51"/>
      <c r="I39" s="52" t="str">
        <f t="shared" si="3"/>
        <v/>
      </c>
      <c r="J39" s="274"/>
    </row>
    <row r="40" spans="1:10" s="9" customFormat="1" ht="25.05" customHeight="1" x14ac:dyDescent="0.25">
      <c r="A40" s="173" t="s">
        <v>43</v>
      </c>
      <c r="B40" s="51"/>
      <c r="C40" s="52" t="str">
        <f t="shared" si="0"/>
        <v/>
      </c>
      <c r="D40" s="51"/>
      <c r="E40" s="52" t="str">
        <f t="shared" si="1"/>
        <v/>
      </c>
      <c r="F40" s="51"/>
      <c r="G40" s="52" t="str">
        <f t="shared" si="2"/>
        <v/>
      </c>
      <c r="H40" s="51"/>
      <c r="I40" s="52" t="str">
        <f t="shared" si="3"/>
        <v/>
      </c>
      <c r="J40" s="274"/>
    </row>
    <row r="41" spans="1:10" s="9" customFormat="1" ht="25.05" customHeight="1" x14ac:dyDescent="0.25">
      <c r="A41" s="173" t="s">
        <v>44</v>
      </c>
      <c r="B41" s="51"/>
      <c r="C41" s="52" t="str">
        <f t="shared" si="0"/>
        <v/>
      </c>
      <c r="D41" s="51"/>
      <c r="E41" s="52" t="str">
        <f t="shared" si="1"/>
        <v/>
      </c>
      <c r="F41" s="51"/>
      <c r="G41" s="52" t="str">
        <f t="shared" si="2"/>
        <v/>
      </c>
      <c r="H41" s="51"/>
      <c r="I41" s="52" t="str">
        <f t="shared" si="3"/>
        <v/>
      </c>
      <c r="J41" s="274"/>
    </row>
    <row r="42" spans="1:10" s="9" customFormat="1" ht="30.6" customHeight="1" x14ac:dyDescent="0.25">
      <c r="A42" s="173" t="s">
        <v>45</v>
      </c>
      <c r="B42" s="51"/>
      <c r="C42" s="52" t="str">
        <f t="shared" si="0"/>
        <v/>
      </c>
      <c r="D42" s="51"/>
      <c r="E42" s="52" t="str">
        <f t="shared" si="1"/>
        <v/>
      </c>
      <c r="F42" s="51"/>
      <c r="G42" s="52" t="str">
        <f t="shared" si="2"/>
        <v/>
      </c>
      <c r="H42" s="51"/>
      <c r="I42" s="52" t="str">
        <f t="shared" si="3"/>
        <v/>
      </c>
      <c r="J42" s="274"/>
    </row>
    <row r="43" spans="1:10" s="11" customFormat="1" ht="25.05" customHeight="1" x14ac:dyDescent="0.25">
      <c r="A43" s="173" t="s">
        <v>46</v>
      </c>
      <c r="B43" s="51"/>
      <c r="C43" s="52" t="str">
        <f t="shared" si="0"/>
        <v/>
      </c>
      <c r="D43" s="51"/>
      <c r="E43" s="52" t="str">
        <f t="shared" si="1"/>
        <v/>
      </c>
      <c r="F43" s="51"/>
      <c r="G43" s="52" t="str">
        <f t="shared" si="2"/>
        <v/>
      </c>
      <c r="H43" s="51"/>
      <c r="I43" s="52" t="str">
        <f t="shared" si="3"/>
        <v/>
      </c>
      <c r="J43" s="277"/>
    </row>
    <row r="44" spans="1:10" ht="29.4" customHeight="1" x14ac:dyDescent="0.25">
      <c r="A44" s="237" t="s">
        <v>47</v>
      </c>
      <c r="B44" s="51"/>
      <c r="C44" s="52" t="str">
        <f t="shared" si="0"/>
        <v/>
      </c>
      <c r="D44" s="53"/>
      <c r="E44" s="52" t="str">
        <f t="shared" si="1"/>
        <v/>
      </c>
      <c r="F44" s="53"/>
      <c r="G44" s="52" t="str">
        <f t="shared" si="2"/>
        <v/>
      </c>
      <c r="H44" s="53"/>
      <c r="I44" s="52" t="str">
        <f t="shared" si="3"/>
        <v/>
      </c>
    </row>
    <row r="45" spans="1:10" s="9" customFormat="1" ht="40.200000000000003" customHeight="1" x14ac:dyDescent="0.25">
      <c r="A45" s="240" t="s">
        <v>48</v>
      </c>
      <c r="B45" s="70"/>
      <c r="C45" s="43" t="str">
        <f t="shared" si="0"/>
        <v/>
      </c>
      <c r="D45" s="70"/>
      <c r="E45" s="43" t="str">
        <f t="shared" si="1"/>
        <v/>
      </c>
      <c r="F45" s="70"/>
      <c r="G45" s="43" t="str">
        <f t="shared" si="2"/>
        <v/>
      </c>
      <c r="H45" s="70"/>
      <c r="I45" s="43" t="str">
        <f t="shared" si="3"/>
        <v/>
      </c>
      <c r="J45" s="274"/>
    </row>
    <row r="46" spans="1:10" s="9" customFormat="1" ht="25.05" customHeight="1" x14ac:dyDescent="0.25">
      <c r="A46" s="59" t="s">
        <v>49</v>
      </c>
      <c r="B46" s="239">
        <f>SUM(B27:B45)</f>
        <v>0</v>
      </c>
      <c r="C46" s="49" t="str">
        <f t="shared" si="0"/>
        <v/>
      </c>
      <c r="D46" s="239">
        <f>SUM(D27:D45)</f>
        <v>0</v>
      </c>
      <c r="E46" s="49" t="str">
        <f t="shared" si="1"/>
        <v/>
      </c>
      <c r="F46" s="239">
        <f>SUM(F27:F45)</f>
        <v>0</v>
      </c>
      <c r="G46" s="49" t="str">
        <f t="shared" si="2"/>
        <v/>
      </c>
      <c r="H46" s="239">
        <f>SUM(H27:H45)</f>
        <v>0</v>
      </c>
      <c r="I46" s="49" t="str">
        <f t="shared" si="3"/>
        <v/>
      </c>
      <c r="J46" s="274"/>
    </row>
    <row r="47" spans="1:10" ht="48.6" customHeight="1" x14ac:dyDescent="0.25">
      <c r="A47" s="61" t="s">
        <v>50</v>
      </c>
      <c r="C47" s="336"/>
      <c r="D47" s="40"/>
      <c r="E47" s="336"/>
      <c r="F47" s="40"/>
      <c r="G47" s="336"/>
      <c r="H47" s="40"/>
      <c r="I47" s="336"/>
    </row>
    <row r="48" spans="1:10" s="9" customFormat="1" ht="25.05" customHeight="1" x14ac:dyDescent="0.25">
      <c r="A48" s="238" t="s">
        <v>51</v>
      </c>
      <c r="B48" s="51"/>
      <c r="C48" s="52" t="str">
        <f>IF(B48="","",IF(B48=0,"",(B48/B$6/$A$11)))</f>
        <v/>
      </c>
      <c r="D48" s="51"/>
      <c r="E48" s="52" t="str">
        <f>IF(D48="","",IF(D48=0,"",(D48/D$6/$A$11)))</f>
        <v/>
      </c>
      <c r="F48" s="51"/>
      <c r="G48" s="52" t="str">
        <f>IF(F48="","",IF(F48=0,"",(F48/F$6/$A$11)))</f>
        <v/>
      </c>
      <c r="H48" s="51"/>
      <c r="I48" s="52" t="str">
        <f>IF(H48="","",IF(H48=0,"",(H48/H$6/$A$11)))</f>
        <v/>
      </c>
      <c r="J48" s="274"/>
    </row>
    <row r="49" spans="1:10" s="9" customFormat="1" ht="30.6" customHeight="1" x14ac:dyDescent="0.25">
      <c r="A49" s="59" t="s">
        <v>52</v>
      </c>
      <c r="B49" s="62">
        <f>SUM(B48:B48)</f>
        <v>0</v>
      </c>
      <c r="C49" s="43" t="str">
        <f>IF(B49="","",IF(B49=0,"",(B49/B$6/$A$11)))</f>
        <v/>
      </c>
      <c r="D49" s="62">
        <f>SUM(D48:D48)</f>
        <v>0</v>
      </c>
      <c r="E49" s="43" t="str">
        <f>IF(D49="","",IF(D49=0,"",(D49/D$6/$A$11)))</f>
        <v/>
      </c>
      <c r="F49" s="62">
        <f>SUM(F48:F48)</f>
        <v>0</v>
      </c>
      <c r="G49" s="43" t="str">
        <f>IF(F49="","",IF(F49=0,"",(F49/F$6/$A$11)))</f>
        <v/>
      </c>
      <c r="H49" s="62">
        <f>SUM(H48:H48)</f>
        <v>0</v>
      </c>
      <c r="I49" s="43" t="str">
        <f>IF(H49="","",IF(H49=0,"",(H49/H$6/$A$11)))</f>
        <v/>
      </c>
      <c r="J49" s="274"/>
    </row>
    <row r="50" spans="1:10" s="9" customFormat="1" ht="25.05" customHeight="1" x14ac:dyDescent="0.25">
      <c r="A50" s="61" t="s">
        <v>53</v>
      </c>
      <c r="B50" s="63"/>
      <c r="C50" s="336"/>
      <c r="D50" s="63"/>
      <c r="E50" s="336"/>
      <c r="F50" s="63"/>
      <c r="G50" s="336"/>
      <c r="H50" s="63"/>
      <c r="I50" s="336"/>
      <c r="J50" s="274"/>
    </row>
    <row r="51" spans="1:10" s="9" customFormat="1" ht="25.05" customHeight="1" x14ac:dyDescent="0.25">
      <c r="A51" s="173" t="s">
        <v>54</v>
      </c>
      <c r="B51" s="51"/>
      <c r="C51" s="52" t="str">
        <f t="shared" ref="C51:C62" si="4">IF(B51="","",IF(B51=0,"",(B51/B$6/$A$11)))</f>
        <v/>
      </c>
      <c r="D51" s="51"/>
      <c r="E51" s="52" t="str">
        <f t="shared" ref="E51:E62" si="5">IF(D51="","",IF(D51=0,"",(D51/D$6/$A$11)))</f>
        <v/>
      </c>
      <c r="F51" s="51"/>
      <c r="G51" s="52" t="str">
        <f t="shared" ref="G51:G62" si="6">IF(F51="","",IF(F51=0,"",(F51/F$6/$A$11)))</f>
        <v/>
      </c>
      <c r="H51" s="51"/>
      <c r="I51" s="52" t="str">
        <f t="shared" ref="I51:I62" si="7">IF(H51="","",IF(H51=0,"",(H51/H$6/$A$11)))</f>
        <v/>
      </c>
      <c r="J51" s="274"/>
    </row>
    <row r="52" spans="1:10" s="9" customFormat="1" ht="31.2" customHeight="1" x14ac:dyDescent="0.25">
      <c r="A52" s="173" t="s">
        <v>55</v>
      </c>
      <c r="B52" s="51"/>
      <c r="C52" s="52" t="str">
        <f t="shared" si="4"/>
        <v/>
      </c>
      <c r="D52" s="51"/>
      <c r="E52" s="52" t="str">
        <f t="shared" si="5"/>
        <v/>
      </c>
      <c r="F52" s="51"/>
      <c r="G52" s="52" t="str">
        <f t="shared" si="6"/>
        <v/>
      </c>
      <c r="H52" s="51"/>
      <c r="I52" s="52" t="str">
        <f t="shared" si="7"/>
        <v/>
      </c>
      <c r="J52" s="274"/>
    </row>
    <row r="53" spans="1:10" s="9" customFormat="1" ht="28.2" customHeight="1" x14ac:dyDescent="0.25">
      <c r="A53" s="233" t="s">
        <v>56</v>
      </c>
      <c r="B53" s="51"/>
      <c r="C53" s="52" t="str">
        <f t="shared" si="4"/>
        <v/>
      </c>
      <c r="D53" s="51"/>
      <c r="E53" s="52" t="str">
        <f t="shared" si="5"/>
        <v/>
      </c>
      <c r="F53" s="51"/>
      <c r="G53" s="52" t="str">
        <f t="shared" si="6"/>
        <v/>
      </c>
      <c r="H53" s="51"/>
      <c r="I53" s="52" t="str">
        <f t="shared" si="7"/>
        <v/>
      </c>
      <c r="J53" s="274"/>
    </row>
    <row r="54" spans="1:10" s="9" customFormat="1" ht="25.05" customHeight="1" x14ac:dyDescent="0.25">
      <c r="A54" s="173" t="s">
        <v>57</v>
      </c>
      <c r="B54" s="51"/>
      <c r="C54" s="52" t="str">
        <f t="shared" si="4"/>
        <v/>
      </c>
      <c r="D54" s="53"/>
      <c r="E54" s="52" t="str">
        <f t="shared" si="5"/>
        <v/>
      </c>
      <c r="F54" s="53"/>
      <c r="G54" s="52" t="str">
        <f t="shared" si="6"/>
        <v/>
      </c>
      <c r="H54" s="53"/>
      <c r="I54" s="52" t="str">
        <f t="shared" si="7"/>
        <v/>
      </c>
      <c r="J54" s="274"/>
    </row>
    <row r="55" spans="1:10" s="9" customFormat="1" ht="27.45" customHeight="1" x14ac:dyDescent="0.25">
      <c r="A55" s="233" t="s">
        <v>58</v>
      </c>
      <c r="B55" s="51"/>
      <c r="C55" s="52" t="str">
        <f t="shared" si="4"/>
        <v/>
      </c>
      <c r="D55" s="70"/>
      <c r="E55" s="52" t="str">
        <f t="shared" si="5"/>
        <v/>
      </c>
      <c r="F55" s="70"/>
      <c r="G55" s="52" t="str">
        <f t="shared" si="6"/>
        <v/>
      </c>
      <c r="H55" s="70"/>
      <c r="I55" s="52" t="str">
        <f t="shared" si="7"/>
        <v/>
      </c>
      <c r="J55" s="274"/>
    </row>
    <row r="56" spans="1:10" s="9" customFormat="1" ht="40.799999999999997" customHeight="1" x14ac:dyDescent="0.25">
      <c r="A56" s="234" t="s">
        <v>59</v>
      </c>
      <c r="B56" s="51"/>
      <c r="C56" s="52" t="str">
        <f t="shared" si="4"/>
        <v/>
      </c>
      <c r="D56" s="70"/>
      <c r="E56" s="52" t="str">
        <f t="shared" si="5"/>
        <v/>
      </c>
      <c r="F56" s="70"/>
      <c r="G56" s="52" t="str">
        <f t="shared" si="6"/>
        <v/>
      </c>
      <c r="H56" s="70"/>
      <c r="I56" s="52" t="str">
        <f t="shared" si="7"/>
        <v/>
      </c>
      <c r="J56" s="274"/>
    </row>
    <row r="57" spans="1:10" s="11" customFormat="1" ht="25.5" customHeight="1" x14ac:dyDescent="0.25">
      <c r="A57" s="235" t="s">
        <v>60</v>
      </c>
      <c r="B57" s="51"/>
      <c r="C57" s="52" t="str">
        <f t="shared" si="4"/>
        <v/>
      </c>
      <c r="D57" s="53"/>
      <c r="E57" s="52" t="str">
        <f t="shared" si="5"/>
        <v/>
      </c>
      <c r="F57" s="318"/>
      <c r="G57" s="52" t="str">
        <f t="shared" si="6"/>
        <v/>
      </c>
      <c r="H57" s="53"/>
      <c r="I57" s="52" t="str">
        <f t="shared" si="7"/>
        <v/>
      </c>
      <c r="J57" s="277"/>
    </row>
    <row r="58" spans="1:10" s="9" customFormat="1" ht="33.6" customHeight="1" x14ac:dyDescent="0.25">
      <c r="A58" s="171" t="s">
        <v>48</v>
      </c>
      <c r="B58" s="70"/>
      <c r="C58" s="52" t="str">
        <f t="shared" si="4"/>
        <v/>
      </c>
      <c r="D58" s="70"/>
      <c r="E58" s="52" t="str">
        <f t="shared" si="5"/>
        <v/>
      </c>
      <c r="F58" s="70"/>
      <c r="G58" s="52" t="str">
        <f t="shared" si="6"/>
        <v/>
      </c>
      <c r="H58" s="70"/>
      <c r="I58" s="52" t="str">
        <f t="shared" si="7"/>
        <v/>
      </c>
      <c r="J58" s="274"/>
    </row>
    <row r="59" spans="1:10" s="9" customFormat="1" ht="25.5" customHeight="1" thickBot="1" x14ac:dyDescent="0.3">
      <c r="A59" s="65" t="s">
        <v>61</v>
      </c>
      <c r="B59" s="60">
        <f>SUM(B51:B58)</f>
        <v>0</v>
      </c>
      <c r="C59" s="67" t="str">
        <f t="shared" si="4"/>
        <v/>
      </c>
      <c r="D59" s="60">
        <f>SUM(D51:D58)</f>
        <v>0</v>
      </c>
      <c r="E59" s="67" t="str">
        <f t="shared" si="5"/>
        <v/>
      </c>
      <c r="F59" s="60">
        <f>SUM(F51:F58)</f>
        <v>0</v>
      </c>
      <c r="G59" s="52" t="str">
        <f t="shared" si="6"/>
        <v/>
      </c>
      <c r="H59" s="60">
        <f>SUM(H51:H58)</f>
        <v>0</v>
      </c>
      <c r="I59" s="67" t="str">
        <f t="shared" si="7"/>
        <v/>
      </c>
      <c r="J59" s="274"/>
    </row>
    <row r="60" spans="1:10" s="9" customFormat="1" ht="37.799999999999997" customHeight="1" thickTop="1" x14ac:dyDescent="0.25">
      <c r="A60" s="243" t="s">
        <v>62</v>
      </c>
      <c r="B60" s="319">
        <f>B25-B46+B49-B59</f>
        <v>0</v>
      </c>
      <c r="C60" s="320" t="str">
        <f t="shared" si="4"/>
        <v/>
      </c>
      <c r="D60" s="319">
        <f>D25-D46+D49-D59</f>
        <v>0</v>
      </c>
      <c r="E60" s="320" t="str">
        <f t="shared" si="5"/>
        <v/>
      </c>
      <c r="F60" s="319">
        <f>F25-F46+F49-F59</f>
        <v>0</v>
      </c>
      <c r="G60" s="321" t="str">
        <f t="shared" si="6"/>
        <v/>
      </c>
      <c r="H60" s="319">
        <f>H25-H46+H49-H59</f>
        <v>0</v>
      </c>
      <c r="I60" s="320" t="str">
        <f t="shared" si="7"/>
        <v/>
      </c>
      <c r="J60" s="274"/>
    </row>
    <row r="61" spans="1:10" s="16" customFormat="1" ht="37.799999999999997" customHeight="1" x14ac:dyDescent="0.25">
      <c r="A61" s="120" t="s">
        <v>63</v>
      </c>
      <c r="B61" s="10">
        <f>'Efterkalkyl 2018'!B62</f>
        <v>0</v>
      </c>
      <c r="C61" s="124" t="str">
        <f t="shared" si="4"/>
        <v/>
      </c>
      <c r="D61" s="10">
        <f>'Efterkalkyl 2018'!D62</f>
        <v>0</v>
      </c>
      <c r="E61" s="124" t="str">
        <f t="shared" si="5"/>
        <v/>
      </c>
      <c r="F61" s="10">
        <f>'Efterkalkyl 2018'!F62</f>
        <v>0</v>
      </c>
      <c r="G61" s="124" t="str">
        <f t="shared" si="6"/>
        <v/>
      </c>
      <c r="H61" s="10">
        <f>'Efterkalkyl 2018'!H62</f>
        <v>0</v>
      </c>
      <c r="I61" s="124" t="str">
        <f t="shared" si="7"/>
        <v/>
      </c>
      <c r="J61" s="274"/>
    </row>
    <row r="62" spans="1:10" s="9" customFormat="1" ht="37.799999999999997" customHeight="1" x14ac:dyDescent="0.25">
      <c r="A62" s="121" t="s">
        <v>64</v>
      </c>
      <c r="B62" s="322">
        <f>B60+B61</f>
        <v>0</v>
      </c>
      <c r="C62" s="134" t="str">
        <f t="shared" si="4"/>
        <v/>
      </c>
      <c r="D62" s="322">
        <f>D60+D61</f>
        <v>0</v>
      </c>
      <c r="E62" s="134" t="str">
        <f t="shared" si="5"/>
        <v/>
      </c>
      <c r="F62" s="322">
        <f>F60+F61</f>
        <v>0</v>
      </c>
      <c r="G62" s="134" t="str">
        <f t="shared" si="6"/>
        <v/>
      </c>
      <c r="H62" s="322">
        <f>H60+H61</f>
        <v>0</v>
      </c>
      <c r="I62" s="134" t="str">
        <f t="shared" si="7"/>
        <v/>
      </c>
      <c r="J62" s="274"/>
    </row>
    <row r="63" spans="1:10" s="9" customFormat="1" ht="45.6" customHeight="1" thickBot="1" x14ac:dyDescent="0.35">
      <c r="A63" s="68" t="s">
        <v>65</v>
      </c>
      <c r="B63" s="47"/>
      <c r="C63" s="337"/>
      <c r="D63" s="47"/>
      <c r="E63" s="337"/>
      <c r="F63" s="47"/>
      <c r="G63" s="337"/>
      <c r="H63" s="47"/>
      <c r="I63" s="337"/>
      <c r="J63" s="274"/>
    </row>
    <row r="64" spans="1:10" s="9" customFormat="1" ht="25.05" customHeight="1" thickTop="1" x14ac:dyDescent="0.25">
      <c r="A64" s="235" t="s">
        <v>66</v>
      </c>
      <c r="B64" s="48"/>
      <c r="C64" s="52" t="str">
        <f>IF(B64="","",IF(B64=0,"",(B64/B$6/$A$11)))</f>
        <v/>
      </c>
      <c r="D64" s="48"/>
      <c r="E64" s="43" t="str">
        <f>IF(D64="","",IF(D64=0,"",(D64/D$6/$A$11)))</f>
        <v/>
      </c>
      <c r="F64" s="48"/>
      <c r="G64" s="52" t="str">
        <f>IF(F64="","",IF(F64=0,"",(F64/F$6/$A$11)))</f>
        <v/>
      </c>
      <c r="H64" s="48"/>
      <c r="I64" s="52" t="str">
        <f>IF(H64="","",IF(H64=0,"",(H64/H$6/$A$11)))</f>
        <v/>
      </c>
      <c r="J64" s="274"/>
    </row>
    <row r="65" spans="1:10" s="9" customFormat="1" ht="25.05" customHeight="1" x14ac:dyDescent="0.25">
      <c r="A65" s="242" t="s">
        <v>51</v>
      </c>
      <c r="B65" s="51"/>
      <c r="C65" s="52" t="str">
        <f>IF(B65="","",IF(B65=0,"",(B65/B$6/$A$11)))</f>
        <v/>
      </c>
      <c r="D65" s="51"/>
      <c r="E65" s="52" t="str">
        <f>IF(D65="","",IF(D65=0,"",(D65/D$6/$A$11)))</f>
        <v/>
      </c>
      <c r="F65" s="51"/>
      <c r="G65" s="52" t="str">
        <f>IF(F65="","",IF(F65=0,"",(F65/F$6/$A$11)))</f>
        <v/>
      </c>
      <c r="H65" s="51"/>
      <c r="I65" s="52" t="str">
        <f>IF(H65="","",IF(H65=0,"",(H65/H$6/$A$11)))</f>
        <v/>
      </c>
      <c r="J65" s="274"/>
    </row>
    <row r="66" spans="1:10" s="9" customFormat="1" ht="25.05" customHeight="1" x14ac:dyDescent="0.25">
      <c r="A66" s="59" t="s">
        <v>67</v>
      </c>
      <c r="B66" s="62">
        <f>SUM(B64:B65)</f>
        <v>0</v>
      </c>
      <c r="C66" s="43" t="str">
        <f>IF(B66="","",IF(B66=0,"",(B66/B$6/$A$11)))</f>
        <v/>
      </c>
      <c r="D66" s="62">
        <f>SUM(D64:D65)</f>
        <v>0</v>
      </c>
      <c r="E66" s="43" t="str">
        <f>IF(D66="","",IF(D66=0,"",(D66/D$6/$A$11)))</f>
        <v/>
      </c>
      <c r="F66" s="62">
        <f>SUM(F64:F65)</f>
        <v>0</v>
      </c>
      <c r="G66" s="43" t="str">
        <f>IF(F66="","",IF(F66=0,"",(F66/F$6/$A$11)))</f>
        <v/>
      </c>
      <c r="H66" s="62">
        <f>SUM(H64:H65)</f>
        <v>0</v>
      </c>
      <c r="I66" s="43" t="str">
        <f>IF(H66="","",IF(H66=0,"",(H66/H$6/$A$11)))</f>
        <v/>
      </c>
      <c r="J66" s="274"/>
    </row>
    <row r="67" spans="1:10" ht="36.6" customHeight="1" x14ac:dyDescent="0.25">
      <c r="A67" s="61" t="s">
        <v>53</v>
      </c>
      <c r="B67" s="63"/>
      <c r="C67" s="336"/>
      <c r="D67" s="63"/>
      <c r="E67" s="336"/>
      <c r="F67" s="63"/>
      <c r="G67" s="336"/>
      <c r="H67" s="63"/>
      <c r="I67" s="336"/>
    </row>
    <row r="68" spans="1:10" s="9" customFormat="1" ht="25.05" customHeight="1" x14ac:dyDescent="0.25">
      <c r="A68" s="173" t="s">
        <v>54</v>
      </c>
      <c r="B68" s="51"/>
      <c r="C68" s="52" t="str">
        <f t="shared" ref="C68:C79" si="8">IF(B68="","",IF(B68=0,"",(B68/B$6/$A$11)))</f>
        <v/>
      </c>
      <c r="D68" s="51"/>
      <c r="E68" s="52" t="str">
        <f t="shared" ref="E68:E79" si="9">IF(D68="","",IF(D68=0,"",(D68/D$6/$A$11)))</f>
        <v/>
      </c>
      <c r="F68" s="51"/>
      <c r="G68" s="52" t="str">
        <f t="shared" ref="G68:G79" si="10">IF(F68="","",IF(F68=0,"",(F68/F$6/$A$11)))</f>
        <v/>
      </c>
      <c r="H68" s="51"/>
      <c r="I68" s="52" t="str">
        <f t="shared" ref="I68:I79" si="11">IF(H68="","",IF(H68=0,"",(H68/H$6/$A$11)))</f>
        <v/>
      </c>
      <c r="J68" s="274"/>
    </row>
    <row r="69" spans="1:10" s="9" customFormat="1" ht="31.2" customHeight="1" x14ac:dyDescent="0.25">
      <c r="A69" s="173" t="s">
        <v>55</v>
      </c>
      <c r="B69" s="51"/>
      <c r="C69" s="43" t="str">
        <f t="shared" si="8"/>
        <v/>
      </c>
      <c r="D69" s="51"/>
      <c r="E69" s="52" t="str">
        <f t="shared" si="9"/>
        <v/>
      </c>
      <c r="F69" s="51"/>
      <c r="G69" s="52" t="str">
        <f t="shared" si="10"/>
        <v/>
      </c>
      <c r="H69" s="51"/>
      <c r="I69" s="52" t="str">
        <f t="shared" si="11"/>
        <v/>
      </c>
      <c r="J69" s="274"/>
    </row>
    <row r="70" spans="1:10" s="9" customFormat="1" ht="25.05" customHeight="1" x14ac:dyDescent="0.25">
      <c r="A70" s="233" t="s">
        <v>56</v>
      </c>
      <c r="B70" s="51"/>
      <c r="C70" s="41" t="str">
        <f t="shared" si="8"/>
        <v/>
      </c>
      <c r="D70" s="51"/>
      <c r="E70" s="52" t="str">
        <f t="shared" si="9"/>
        <v/>
      </c>
      <c r="F70" s="51"/>
      <c r="G70" s="52" t="str">
        <f t="shared" si="10"/>
        <v/>
      </c>
      <c r="H70" s="51"/>
      <c r="I70" s="52" t="str">
        <f t="shared" si="11"/>
        <v/>
      </c>
      <c r="J70" s="274"/>
    </row>
    <row r="71" spans="1:10" s="9" customFormat="1" ht="25.05" customHeight="1" x14ac:dyDescent="0.25">
      <c r="A71" s="173" t="s">
        <v>57</v>
      </c>
      <c r="B71" s="51"/>
      <c r="C71" s="52" t="str">
        <f t="shared" si="8"/>
        <v/>
      </c>
      <c r="D71" s="53"/>
      <c r="E71" s="52" t="str">
        <f t="shared" si="9"/>
        <v/>
      </c>
      <c r="F71" s="53"/>
      <c r="G71" s="52" t="str">
        <f t="shared" si="10"/>
        <v/>
      </c>
      <c r="H71" s="53"/>
      <c r="I71" s="52" t="str">
        <f t="shared" si="11"/>
        <v/>
      </c>
      <c r="J71" s="274"/>
    </row>
    <row r="72" spans="1:10" s="9" customFormat="1" ht="33" customHeight="1" x14ac:dyDescent="0.25">
      <c r="A72" s="128" t="s">
        <v>58</v>
      </c>
      <c r="B72" s="51"/>
      <c r="C72" s="52" t="str">
        <f t="shared" si="8"/>
        <v/>
      </c>
      <c r="D72" s="70"/>
      <c r="E72" s="52" t="str">
        <f t="shared" si="9"/>
        <v/>
      </c>
      <c r="F72" s="70"/>
      <c r="G72" s="52" t="str">
        <f t="shared" si="10"/>
        <v/>
      </c>
      <c r="H72" s="70"/>
      <c r="I72" s="52" t="str">
        <f t="shared" si="11"/>
        <v/>
      </c>
      <c r="J72" s="274"/>
    </row>
    <row r="73" spans="1:10" s="9" customFormat="1" ht="34.200000000000003" customHeight="1" x14ac:dyDescent="0.25">
      <c r="A73" s="234" t="s">
        <v>59</v>
      </c>
      <c r="B73" s="51"/>
      <c r="C73" s="52" t="str">
        <f t="shared" si="8"/>
        <v/>
      </c>
      <c r="D73" s="70"/>
      <c r="E73" s="52" t="str">
        <f t="shared" si="9"/>
        <v/>
      </c>
      <c r="F73" s="70"/>
      <c r="G73" s="52" t="str">
        <f t="shared" si="10"/>
        <v/>
      </c>
      <c r="H73" s="70"/>
      <c r="I73" s="52" t="str">
        <f t="shared" si="11"/>
        <v/>
      </c>
      <c r="J73" s="274"/>
    </row>
    <row r="74" spans="1:10" s="9" customFormat="1" ht="25.05" customHeight="1" x14ac:dyDescent="0.25">
      <c r="A74" s="235" t="s">
        <v>60</v>
      </c>
      <c r="B74" s="51"/>
      <c r="C74" s="52" t="str">
        <f t="shared" si="8"/>
        <v/>
      </c>
      <c r="D74" s="51"/>
      <c r="E74" s="52" t="str">
        <f t="shared" si="9"/>
        <v/>
      </c>
      <c r="F74" s="51"/>
      <c r="G74" s="52" t="str">
        <f t="shared" si="10"/>
        <v/>
      </c>
      <c r="H74" s="51"/>
      <c r="I74" s="52" t="str">
        <f t="shared" si="11"/>
        <v/>
      </c>
      <c r="J74" s="274"/>
    </row>
    <row r="75" spans="1:10" s="9" customFormat="1" ht="35.4" customHeight="1" x14ac:dyDescent="0.25">
      <c r="A75" s="172" t="s">
        <v>48</v>
      </c>
      <c r="B75" s="70"/>
      <c r="C75" s="52" t="str">
        <f t="shared" si="8"/>
        <v/>
      </c>
      <c r="D75" s="70"/>
      <c r="E75" s="52" t="str">
        <f t="shared" si="9"/>
        <v/>
      </c>
      <c r="F75" s="70"/>
      <c r="G75" s="52" t="str">
        <f t="shared" si="10"/>
        <v/>
      </c>
      <c r="H75" s="70"/>
      <c r="I75" s="52" t="str">
        <f t="shared" si="11"/>
        <v/>
      </c>
      <c r="J75" s="274"/>
    </row>
    <row r="76" spans="1:10" s="9" customFormat="1" ht="33.6" customHeight="1" thickBot="1" x14ac:dyDescent="0.3">
      <c r="A76" s="69" t="s">
        <v>61</v>
      </c>
      <c r="B76" s="60">
        <f>SUM(B68:B75)</f>
        <v>0</v>
      </c>
      <c r="C76" s="67" t="str">
        <f t="shared" si="8"/>
        <v/>
      </c>
      <c r="D76" s="60">
        <f>SUM(D68:D75)</f>
        <v>0</v>
      </c>
      <c r="E76" s="67" t="str">
        <f t="shared" si="9"/>
        <v/>
      </c>
      <c r="F76" s="66">
        <f>SUM(F68:F75)</f>
        <v>0</v>
      </c>
      <c r="G76" s="52" t="str">
        <f t="shared" si="10"/>
        <v/>
      </c>
      <c r="H76" s="66">
        <f>SUM(H68:H75)</f>
        <v>0</v>
      </c>
      <c r="I76" s="67" t="str">
        <f t="shared" si="11"/>
        <v/>
      </c>
      <c r="J76" s="274"/>
    </row>
    <row r="77" spans="1:10" s="11" customFormat="1" ht="39" customHeight="1" thickTop="1" x14ac:dyDescent="0.25">
      <c r="A77" s="243" t="s">
        <v>68</v>
      </c>
      <c r="B77" s="111">
        <f>B66-B76</f>
        <v>0</v>
      </c>
      <c r="C77" s="41" t="str">
        <f t="shared" si="8"/>
        <v/>
      </c>
      <c r="D77" s="111">
        <f>D66-D76</f>
        <v>0</v>
      </c>
      <c r="E77" s="41" t="str">
        <f t="shared" si="9"/>
        <v/>
      </c>
      <c r="F77" s="111">
        <f>F66-F76</f>
        <v>0</v>
      </c>
      <c r="G77" s="197" t="str">
        <f t="shared" si="10"/>
        <v/>
      </c>
      <c r="H77" s="111">
        <f>H66-H76</f>
        <v>0</v>
      </c>
      <c r="I77" s="41" t="str">
        <f t="shared" si="11"/>
        <v/>
      </c>
      <c r="J77" s="277"/>
    </row>
    <row r="78" spans="1:10" s="9" customFormat="1" ht="39" customHeight="1" x14ac:dyDescent="0.25">
      <c r="A78" s="244" t="s">
        <v>69</v>
      </c>
      <c r="B78" s="51">
        <f>'Efterkalkyl 2018'!B79</f>
        <v>0</v>
      </c>
      <c r="C78" s="52" t="str">
        <f t="shared" si="8"/>
        <v/>
      </c>
      <c r="D78" s="51">
        <f>'Efterkalkyl 2018'!D79</f>
        <v>0</v>
      </c>
      <c r="E78" s="52" t="str">
        <f t="shared" si="9"/>
        <v/>
      </c>
      <c r="F78" s="51">
        <f>'Efterkalkyl 2018'!F79</f>
        <v>0</v>
      </c>
      <c r="G78" s="52" t="str">
        <f t="shared" si="10"/>
        <v/>
      </c>
      <c r="H78" s="51">
        <f>'Efterkalkyl 2018'!H79</f>
        <v>0</v>
      </c>
      <c r="I78" s="52" t="str">
        <f t="shared" si="11"/>
        <v/>
      </c>
      <c r="J78" s="274"/>
    </row>
    <row r="79" spans="1:10" s="9" customFormat="1" ht="39" customHeight="1" x14ac:dyDescent="0.25">
      <c r="A79" s="244" t="s">
        <v>70</v>
      </c>
      <c r="B79" s="112">
        <f>B77+B78</f>
        <v>0</v>
      </c>
      <c r="C79" s="43" t="str">
        <f t="shared" si="8"/>
        <v/>
      </c>
      <c r="D79" s="112">
        <f>D77+D78</f>
        <v>0</v>
      </c>
      <c r="E79" s="43" t="str">
        <f t="shared" si="9"/>
        <v/>
      </c>
      <c r="F79" s="112">
        <f>F77+F78</f>
        <v>0</v>
      </c>
      <c r="G79" s="43" t="str">
        <f t="shared" si="10"/>
        <v/>
      </c>
      <c r="H79" s="112">
        <f>H77+H78</f>
        <v>0</v>
      </c>
      <c r="I79" s="43" t="str">
        <f t="shared" si="11"/>
        <v/>
      </c>
      <c r="J79" s="274"/>
    </row>
    <row r="80" spans="1:10" s="9" customFormat="1" ht="56.4" customHeight="1" thickBot="1" x14ac:dyDescent="0.35">
      <c r="A80" s="68" t="s">
        <v>71</v>
      </c>
      <c r="B80" s="47"/>
      <c r="C80" s="337"/>
      <c r="D80" s="47"/>
      <c r="E80" s="337"/>
      <c r="F80" s="47"/>
      <c r="G80" s="337"/>
      <c r="H80" s="47"/>
      <c r="I80" s="337"/>
      <c r="J80" s="274"/>
    </row>
    <row r="81" spans="1:10" s="12" customFormat="1" ht="31.8" customHeight="1" thickTop="1" x14ac:dyDescent="0.25">
      <c r="A81" s="61" t="s">
        <v>72</v>
      </c>
      <c r="B81" s="40"/>
      <c r="C81" s="336"/>
      <c r="D81" s="40"/>
      <c r="E81" s="336"/>
      <c r="F81" s="40"/>
      <c r="G81" s="336"/>
      <c r="H81" s="40"/>
      <c r="I81" s="336"/>
      <c r="J81" s="274"/>
    </row>
    <row r="82" spans="1:10" s="9" customFormat="1" ht="34.200000000000003" customHeight="1" x14ac:dyDescent="0.25">
      <c r="A82" s="118" t="s">
        <v>73</v>
      </c>
      <c r="B82" s="51"/>
      <c r="C82" s="52" t="str">
        <f>IF(B82="","",IF(B82=0,"",(B82/B$6/$A$11)))</f>
        <v/>
      </c>
      <c r="D82" s="51"/>
      <c r="E82" s="43" t="str">
        <f>IF(D82="","",IF(D82=0,"",(D82/D$6/$A$11)))</f>
        <v/>
      </c>
      <c r="F82" s="51"/>
      <c r="G82" s="52" t="str">
        <f>IF(F82="","",IF(F82=0,"",(F82/F$6/$A$11)))</f>
        <v/>
      </c>
      <c r="H82" s="51"/>
      <c r="I82" s="52" t="str">
        <f>IF(H82="","",IF(H82=0,"",(H82/H$6/$A$11)))</f>
        <v/>
      </c>
      <c r="J82" s="274"/>
    </row>
    <row r="83" spans="1:10" s="9" customFormat="1" ht="36.450000000000003" customHeight="1" x14ac:dyDescent="0.25">
      <c r="A83" s="122" t="s">
        <v>74</v>
      </c>
      <c r="B83" s="70"/>
      <c r="C83" s="52" t="str">
        <f>IF(B83="","",IF(B83=0,"",(B83/B$6/$A$11)))</f>
        <v/>
      </c>
      <c r="D83" s="64"/>
      <c r="E83" s="52" t="str">
        <f>IF(D83="","",IF(D83=0,"",(D83/D$6/$A$11)))</f>
        <v/>
      </c>
      <c r="F83" s="64"/>
      <c r="G83" s="52" t="str">
        <f>IF(F83="","",IF(F83=0,"",(F83/F$6/$A$11)))</f>
        <v/>
      </c>
      <c r="H83" s="64"/>
      <c r="I83" s="52" t="str">
        <f>IF(H83="","",IF(H83=0,"",(H83/H$6/$A$11)))</f>
        <v/>
      </c>
      <c r="J83" s="274"/>
    </row>
    <row r="84" spans="1:10" s="9" customFormat="1" ht="30.6" customHeight="1" x14ac:dyDescent="0.25">
      <c r="A84" s="114" t="s">
        <v>28</v>
      </c>
      <c r="B84" s="62">
        <f>SUM(B82:B83)</f>
        <v>0</v>
      </c>
      <c r="C84" s="43" t="str">
        <f>IF(B84="","",IF(B84=0,"",(B84/B$6/$A$11)))</f>
        <v/>
      </c>
      <c r="D84" s="62">
        <f>SUM(D82:D83)</f>
        <v>0</v>
      </c>
      <c r="E84" s="43" t="str">
        <f>IF(D84="","",IF(D84=0,"",(D84/D$6/$A$11)))</f>
        <v/>
      </c>
      <c r="F84" s="62">
        <f>SUM(F82:F83)</f>
        <v>0</v>
      </c>
      <c r="G84" s="43" t="str">
        <f>IF(F84="","",IF(F84=0,"",(F84/F$6/$A$11)))</f>
        <v/>
      </c>
      <c r="H84" s="62">
        <f>SUM(H82:H83)</f>
        <v>0</v>
      </c>
      <c r="I84" s="43" t="str">
        <f>IF(H84="","",IF(H84=0,"",(H84/H$6/$A$11)))</f>
        <v/>
      </c>
      <c r="J84" s="274"/>
    </row>
    <row r="85" spans="1:10" s="9" customFormat="1" ht="32.4" customHeight="1" x14ac:dyDescent="0.25">
      <c r="A85" s="61" t="s">
        <v>75</v>
      </c>
      <c r="B85"/>
      <c r="C85"/>
      <c r="D85"/>
      <c r="E85"/>
      <c r="F85"/>
      <c r="G85"/>
      <c r="H85"/>
      <c r="I85"/>
      <c r="J85" s="274"/>
    </row>
    <row r="86" spans="1:10" s="9" customFormat="1" ht="33" customHeight="1" x14ac:dyDescent="0.25">
      <c r="A86" s="123" t="s">
        <v>76</v>
      </c>
      <c r="B86" s="10"/>
      <c r="C86" s="52" t="str">
        <f t="shared" ref="C86:C94" si="12">IF(B86="","",IF(B86=0,"",(B86/B$6/$A$11)))</f>
        <v/>
      </c>
      <c r="D86" s="10"/>
      <c r="E86" s="52" t="str">
        <f t="shared" ref="E86:E94" si="13">IF(D86="","",IF(D86=0,"",(D86/D$6/$A$11)))</f>
        <v/>
      </c>
      <c r="F86" s="10"/>
      <c r="G86" s="52" t="str">
        <f t="shared" ref="G86:G94" si="14">IF(F86="","",IF(F86=0,"",(F86/F$6/$A$11)))</f>
        <v/>
      </c>
      <c r="H86" s="10"/>
      <c r="I86" s="52" t="str">
        <f t="shared" ref="I86:I94" si="15">IF(H86="","",IF(H86=0,"",(H86/H$6/$A$11)))</f>
        <v/>
      </c>
      <c r="J86" s="274"/>
    </row>
    <row r="87" spans="1:10" s="9" customFormat="1" ht="33" customHeight="1" x14ac:dyDescent="0.25">
      <c r="A87" s="123" t="s">
        <v>77</v>
      </c>
      <c r="B87" s="51"/>
      <c r="C87" s="52" t="str">
        <f t="shared" si="12"/>
        <v/>
      </c>
      <c r="D87" s="51"/>
      <c r="E87" s="52" t="str">
        <f t="shared" si="13"/>
        <v/>
      </c>
      <c r="F87" s="51"/>
      <c r="G87" s="52" t="str">
        <f t="shared" si="14"/>
        <v/>
      </c>
      <c r="H87" s="51"/>
      <c r="I87" s="52" t="str">
        <f t="shared" si="15"/>
        <v/>
      </c>
      <c r="J87" s="274"/>
    </row>
    <row r="88" spans="1:10" s="9" customFormat="1" ht="33" customHeight="1" x14ac:dyDescent="0.25">
      <c r="A88" s="125" t="s">
        <v>78</v>
      </c>
      <c r="B88" s="51"/>
      <c r="C88" s="52" t="str">
        <f t="shared" si="12"/>
        <v/>
      </c>
      <c r="D88" s="51"/>
      <c r="E88" s="52" t="str">
        <f t="shared" si="13"/>
        <v/>
      </c>
      <c r="F88" s="51"/>
      <c r="G88" s="52" t="str">
        <f t="shared" si="14"/>
        <v/>
      </c>
      <c r="H88" s="51"/>
      <c r="I88" s="52" t="str">
        <f t="shared" si="15"/>
        <v/>
      </c>
      <c r="J88" s="274"/>
    </row>
    <row r="89" spans="1:10" s="9" customFormat="1" ht="33" customHeight="1" x14ac:dyDescent="0.25">
      <c r="A89" s="126" t="s">
        <v>79</v>
      </c>
      <c r="B89" s="10"/>
      <c r="C89" s="52" t="str">
        <f t="shared" si="12"/>
        <v/>
      </c>
      <c r="D89" s="127"/>
      <c r="E89" s="52" t="str">
        <f t="shared" si="13"/>
        <v/>
      </c>
      <c r="F89" s="127"/>
      <c r="G89" s="52" t="str">
        <f t="shared" si="14"/>
        <v/>
      </c>
      <c r="H89" s="127"/>
      <c r="I89" s="52" t="str">
        <f t="shared" si="15"/>
        <v/>
      </c>
      <c r="J89" s="274"/>
    </row>
    <row r="90" spans="1:10" s="9" customFormat="1" ht="33" customHeight="1" x14ac:dyDescent="0.25">
      <c r="A90" s="128" t="s">
        <v>48</v>
      </c>
      <c r="B90" s="70"/>
      <c r="C90" s="52" t="str">
        <f t="shared" si="12"/>
        <v/>
      </c>
      <c r="D90" s="70"/>
      <c r="E90" s="52" t="str">
        <f t="shared" si="13"/>
        <v/>
      </c>
      <c r="F90" s="70"/>
      <c r="G90" s="52" t="str">
        <f t="shared" si="14"/>
        <v/>
      </c>
      <c r="H90" s="70"/>
      <c r="I90" s="52" t="str">
        <f t="shared" si="15"/>
        <v/>
      </c>
      <c r="J90" s="274"/>
    </row>
    <row r="91" spans="1:10" s="9" customFormat="1" ht="32.4" customHeight="1" thickBot="1" x14ac:dyDescent="0.3">
      <c r="A91" s="69" t="s">
        <v>80</v>
      </c>
      <c r="B91" s="60">
        <f>SUM(B86:B90)</f>
        <v>0</v>
      </c>
      <c r="C91" s="67" t="str">
        <f t="shared" si="12"/>
        <v/>
      </c>
      <c r="D91" s="60">
        <f>SUM(D86:D90)</f>
        <v>0</v>
      </c>
      <c r="E91" s="67" t="str">
        <f t="shared" si="13"/>
        <v/>
      </c>
      <c r="F91" s="66">
        <f>SUM(F86:F90)</f>
        <v>0</v>
      </c>
      <c r="G91" s="52" t="str">
        <f t="shared" si="14"/>
        <v/>
      </c>
      <c r="H91" s="66">
        <f>SUM(H86:H90)</f>
        <v>0</v>
      </c>
      <c r="I91" s="67" t="str">
        <f t="shared" si="15"/>
        <v/>
      </c>
      <c r="J91" s="274"/>
    </row>
    <row r="92" spans="1:10" s="9" customFormat="1" ht="45.6" customHeight="1" thickTop="1" x14ac:dyDescent="0.25">
      <c r="A92" s="129" t="s">
        <v>81</v>
      </c>
      <c r="B92" s="113">
        <f>B84-B91</f>
        <v>0</v>
      </c>
      <c r="C92" s="41" t="str">
        <f t="shared" si="12"/>
        <v/>
      </c>
      <c r="D92" s="113">
        <f>D84-D91</f>
        <v>0</v>
      </c>
      <c r="E92" s="41" t="str">
        <f t="shared" si="13"/>
        <v/>
      </c>
      <c r="F92" s="113">
        <f>F84-F91</f>
        <v>0</v>
      </c>
      <c r="G92" s="197" t="str">
        <f t="shared" si="14"/>
        <v/>
      </c>
      <c r="H92" s="113">
        <f>H84-H91</f>
        <v>0</v>
      </c>
      <c r="I92" s="41" t="str">
        <f t="shared" si="15"/>
        <v/>
      </c>
      <c r="J92" s="274"/>
    </row>
    <row r="93" spans="1:10" s="9" customFormat="1" ht="45.6" customHeight="1" x14ac:dyDescent="0.25">
      <c r="A93" s="130" t="s">
        <v>82</v>
      </c>
      <c r="B93" s="51">
        <f>'Efterkalkyl 2018'!B94</f>
        <v>0</v>
      </c>
      <c r="C93" s="52" t="str">
        <f t="shared" si="12"/>
        <v/>
      </c>
      <c r="D93" s="51">
        <f>'Efterkalkyl 2018'!D94</f>
        <v>0</v>
      </c>
      <c r="E93" s="52" t="str">
        <f t="shared" si="13"/>
        <v/>
      </c>
      <c r="F93" s="51">
        <f>'Efterkalkyl 2018'!F94</f>
        <v>0</v>
      </c>
      <c r="G93" s="52" t="str">
        <f t="shared" si="14"/>
        <v/>
      </c>
      <c r="H93" s="51">
        <f>'Efterkalkyl 2018'!H94</f>
        <v>0</v>
      </c>
      <c r="I93" s="52" t="str">
        <f t="shared" si="15"/>
        <v/>
      </c>
      <c r="J93" s="274"/>
    </row>
    <row r="94" spans="1:10" s="9" customFormat="1" ht="45.6" customHeight="1" x14ac:dyDescent="0.25">
      <c r="A94" s="131" t="s">
        <v>83</v>
      </c>
      <c r="B94" s="112">
        <f>B92+B93</f>
        <v>0</v>
      </c>
      <c r="C94" s="43" t="str">
        <f t="shared" si="12"/>
        <v/>
      </c>
      <c r="D94" s="112">
        <f>D92+D93</f>
        <v>0</v>
      </c>
      <c r="E94" s="52" t="str">
        <f t="shared" si="13"/>
        <v/>
      </c>
      <c r="F94" s="112">
        <f>F92+F93</f>
        <v>0</v>
      </c>
      <c r="G94" s="52" t="str">
        <f t="shared" si="14"/>
        <v/>
      </c>
      <c r="H94" s="112">
        <f>H92+H93</f>
        <v>0</v>
      </c>
      <c r="I94" s="52" t="str">
        <f t="shared" si="15"/>
        <v/>
      </c>
      <c r="J94" s="274"/>
    </row>
    <row r="95" spans="1:10" s="9" customFormat="1" ht="96.6" customHeight="1" thickBot="1" x14ac:dyDescent="0.35">
      <c r="A95" s="165" t="s">
        <v>84</v>
      </c>
      <c r="B95" s="166"/>
      <c r="C95" s="166"/>
      <c r="D95" s="166"/>
      <c r="E95" s="338"/>
      <c r="F95" s="166"/>
      <c r="G95" s="338"/>
      <c r="H95" s="166"/>
      <c r="I95" s="338"/>
      <c r="J95" s="274"/>
    </row>
    <row r="96" spans="1:10" s="9" customFormat="1" ht="38.4" customHeight="1" thickTop="1" x14ac:dyDescent="0.25">
      <c r="A96" s="245" t="s">
        <v>85</v>
      </c>
      <c r="B96" s="117">
        <f>'Efterkalkyl 2018'!B103</f>
        <v>0</v>
      </c>
      <c r="C96" s="336"/>
      <c r="D96" s="117">
        <f>'Efterkalkyl 2018'!D103</f>
        <v>0</v>
      </c>
      <c r="E96" s="339"/>
      <c r="F96" s="117">
        <f>'Efterkalkyl 2018'!F103</f>
        <v>0</v>
      </c>
      <c r="G96" s="339"/>
      <c r="H96" s="117">
        <f>'Efterkalkyl 2018'!H103</f>
        <v>0</v>
      </c>
      <c r="I96" s="336"/>
      <c r="J96" s="274"/>
    </row>
    <row r="97" spans="1:10" s="401" customFormat="1" ht="45.6" customHeight="1" x14ac:dyDescent="0.25">
      <c r="A97" s="118" t="s">
        <v>422</v>
      </c>
      <c r="B97" s="70"/>
      <c r="C97" s="71"/>
      <c r="D97" s="70"/>
      <c r="E97" s="71"/>
      <c r="F97" s="70"/>
      <c r="G97" s="71"/>
      <c r="H97" s="70"/>
      <c r="I97" s="71"/>
      <c r="J97" s="274"/>
    </row>
    <row r="98" spans="1:10" s="13" customFormat="1" ht="37.200000000000003" customHeight="1" x14ac:dyDescent="0.25">
      <c r="A98" s="173" t="s">
        <v>86</v>
      </c>
      <c r="B98" s="70"/>
      <c r="C98" s="71"/>
      <c r="D98" s="70"/>
      <c r="E98" s="336"/>
      <c r="F98" s="70"/>
      <c r="G98" s="336"/>
      <c r="H98" s="70"/>
      <c r="I98" s="336"/>
      <c r="J98" s="274"/>
    </row>
    <row r="99" spans="1:10" s="13" customFormat="1" ht="36.6" customHeight="1" x14ac:dyDescent="0.25">
      <c r="A99" s="173" t="s">
        <v>87</v>
      </c>
      <c r="B99" s="72"/>
      <c r="C99" s="73"/>
      <c r="D99" s="72"/>
      <c r="E99" s="336"/>
      <c r="F99" s="72"/>
      <c r="G99" s="336"/>
      <c r="H99" s="72"/>
      <c r="I99" s="336"/>
      <c r="J99" s="274"/>
    </row>
    <row r="100" spans="1:10" s="13" customFormat="1" ht="36.6" customHeight="1" x14ac:dyDescent="0.25">
      <c r="A100" s="50" t="s">
        <v>88</v>
      </c>
      <c r="B100" s="72"/>
      <c r="C100" s="73"/>
      <c r="D100" s="72"/>
      <c r="E100" s="336"/>
      <c r="F100" s="72"/>
      <c r="G100" s="336"/>
      <c r="H100" s="72"/>
      <c r="I100" s="336"/>
      <c r="J100" s="274"/>
    </row>
    <row r="101" spans="1:10" s="13" customFormat="1" ht="49.8" customHeight="1" x14ac:dyDescent="0.25">
      <c r="A101" s="173" t="s">
        <v>89</v>
      </c>
      <c r="B101" s="70"/>
      <c r="C101" s="73"/>
      <c r="D101" s="70"/>
      <c r="E101" s="336"/>
      <c r="F101" s="70"/>
      <c r="G101" s="336"/>
      <c r="H101" s="70"/>
      <c r="I101" s="336"/>
      <c r="J101" s="274"/>
    </row>
    <row r="102" spans="1:10" s="13" customFormat="1" ht="49.8" customHeight="1" thickBot="1" x14ac:dyDescent="0.3">
      <c r="A102" s="402" t="s">
        <v>424</v>
      </c>
      <c r="B102" s="74"/>
      <c r="C102" s="71"/>
      <c r="D102" s="74"/>
      <c r="E102" s="71"/>
      <c r="F102" s="74"/>
      <c r="G102" s="71"/>
      <c r="H102" s="74"/>
      <c r="I102" s="71"/>
      <c r="J102" s="274"/>
    </row>
    <row r="103" spans="1:10" s="13" customFormat="1" ht="61.2" customHeight="1" thickTop="1" x14ac:dyDescent="0.25">
      <c r="A103" s="132" t="s">
        <v>90</v>
      </c>
      <c r="B103" s="111">
        <f>SUM(B96:B102)</f>
        <v>0</v>
      </c>
      <c r="C103" s="73"/>
      <c r="D103" s="111">
        <f>SUM(D96:D102)</f>
        <v>0</v>
      </c>
      <c r="E103" s="336"/>
      <c r="F103" s="111">
        <f>SUM(F96:F102)</f>
        <v>0</v>
      </c>
      <c r="G103" s="336"/>
      <c r="H103" s="111">
        <f>SUM(H96:H102)</f>
        <v>0</v>
      </c>
      <c r="I103" s="336"/>
      <c r="J103" s="274"/>
    </row>
    <row r="104" spans="1:10" s="13" customFormat="1" ht="75.599999999999994" customHeight="1" thickBot="1" x14ac:dyDescent="0.35">
      <c r="A104" s="68" t="s">
        <v>91</v>
      </c>
      <c r="B104" s="292"/>
      <c r="C104" s="293"/>
      <c r="D104" s="292"/>
      <c r="E104" s="337"/>
      <c r="F104" s="292"/>
      <c r="G104" s="337"/>
      <c r="H104" s="292"/>
      <c r="I104" s="337"/>
      <c r="J104" s="274"/>
    </row>
    <row r="105" spans="1:10" s="15" customFormat="1" ht="46.8" customHeight="1" thickTop="1" x14ac:dyDescent="0.25">
      <c r="A105" s="164" t="s">
        <v>92</v>
      </c>
      <c r="B105" s="141">
        <f>B62</f>
        <v>0</v>
      </c>
      <c r="C105" s="52" t="str">
        <f t="shared" ref="C105:C110" si="16">IF(B105="","",IF(B105=0,"",(B105/B$6/$A$11)))</f>
        <v/>
      </c>
      <c r="D105" s="141">
        <f>D62</f>
        <v>0</v>
      </c>
      <c r="E105" s="52" t="str">
        <f t="shared" ref="E105:E110" si="17">IF(D105="","",IF(D105=0,"",(D105/D$6/$A$11)))</f>
        <v/>
      </c>
      <c r="F105" s="141">
        <f>F62</f>
        <v>0</v>
      </c>
      <c r="G105" s="52" t="str">
        <f t="shared" ref="G105:G110" si="18">IF(F105="","",IF(F105=0,"",(F105/F$6/$A$11)))</f>
        <v/>
      </c>
      <c r="H105" s="141">
        <f>H62</f>
        <v>0</v>
      </c>
      <c r="I105" s="52" t="str">
        <f t="shared" ref="I105:I110" si="19">IF(H105="","",IF(H105=0,"",(H105/H$6/$A$11)))</f>
        <v/>
      </c>
      <c r="J105" s="277"/>
    </row>
    <row r="106" spans="1:10" s="16" customFormat="1" ht="46.8" customHeight="1" thickBot="1" x14ac:dyDescent="0.3">
      <c r="A106" s="135" t="s">
        <v>93</v>
      </c>
      <c r="B106" s="124">
        <f>B79</f>
        <v>0</v>
      </c>
      <c r="C106" s="67" t="str">
        <f t="shared" si="16"/>
        <v/>
      </c>
      <c r="D106" s="124">
        <f>D79</f>
        <v>0</v>
      </c>
      <c r="E106" s="67" t="str">
        <f t="shared" si="17"/>
        <v/>
      </c>
      <c r="F106" s="124">
        <f>F79</f>
        <v>0</v>
      </c>
      <c r="G106" s="52" t="str">
        <f t="shared" si="18"/>
        <v/>
      </c>
      <c r="H106" s="124">
        <f>H79</f>
        <v>0</v>
      </c>
      <c r="I106" s="52" t="str">
        <f t="shared" si="19"/>
        <v/>
      </c>
      <c r="J106" s="274"/>
    </row>
    <row r="107" spans="1:10" s="9" customFormat="1" ht="46.8" customHeight="1" thickTop="1" x14ac:dyDescent="0.25">
      <c r="A107" s="137" t="s">
        <v>94</v>
      </c>
      <c r="B107" s="138">
        <f>SUM(B105:B106)</f>
        <v>0</v>
      </c>
      <c r="C107" s="41" t="str">
        <f t="shared" si="16"/>
        <v/>
      </c>
      <c r="D107" s="138">
        <f>SUM(D105:D106)</f>
        <v>0</v>
      </c>
      <c r="E107" s="41" t="str">
        <f t="shared" si="17"/>
        <v/>
      </c>
      <c r="F107" s="138">
        <f>SUM(F105:F106)</f>
        <v>0</v>
      </c>
      <c r="G107" s="52" t="str">
        <f t="shared" si="18"/>
        <v/>
      </c>
      <c r="H107" s="138">
        <f>SUM(H105:H106)</f>
        <v>0</v>
      </c>
      <c r="I107" s="52" t="str">
        <f t="shared" si="19"/>
        <v/>
      </c>
      <c r="J107" s="274"/>
    </row>
    <row r="108" spans="1:10" s="9" customFormat="1" ht="54.6" customHeight="1" x14ac:dyDescent="0.25">
      <c r="A108" s="133" t="s">
        <v>95</v>
      </c>
      <c r="B108" s="134">
        <f>B94</f>
        <v>0</v>
      </c>
      <c r="C108" s="52" t="str">
        <f t="shared" si="16"/>
        <v/>
      </c>
      <c r="D108" s="134">
        <f>D94</f>
        <v>0</v>
      </c>
      <c r="E108" s="52" t="str">
        <f t="shared" si="17"/>
        <v/>
      </c>
      <c r="F108" s="134">
        <f>F94</f>
        <v>0</v>
      </c>
      <c r="G108" s="52" t="str">
        <f t="shared" si="18"/>
        <v/>
      </c>
      <c r="H108" s="134">
        <f>H94</f>
        <v>0</v>
      </c>
      <c r="I108" s="52" t="str">
        <f t="shared" si="19"/>
        <v/>
      </c>
      <c r="J108" s="274"/>
    </row>
    <row r="109" spans="1:10" s="9" customFormat="1" ht="54.6" customHeight="1" thickBot="1" x14ac:dyDescent="0.3">
      <c r="A109" s="139" t="s">
        <v>96</v>
      </c>
      <c r="B109" s="136">
        <f>B103</f>
        <v>0</v>
      </c>
      <c r="C109" s="67" t="str">
        <f t="shared" si="16"/>
        <v/>
      </c>
      <c r="D109" s="136">
        <f>D103</f>
        <v>0</v>
      </c>
      <c r="E109" s="67" t="str">
        <f t="shared" si="17"/>
        <v/>
      </c>
      <c r="F109" s="136">
        <f>F103</f>
        <v>0</v>
      </c>
      <c r="G109" s="52" t="str">
        <f t="shared" si="18"/>
        <v/>
      </c>
      <c r="H109" s="136">
        <f>H103</f>
        <v>0</v>
      </c>
      <c r="I109" s="67" t="str">
        <f t="shared" si="19"/>
        <v/>
      </c>
      <c r="J109" s="274"/>
    </row>
    <row r="110" spans="1:10" s="9" customFormat="1" ht="46.8" customHeight="1" thickTop="1" x14ac:dyDescent="0.25">
      <c r="A110" s="137" t="s">
        <v>97</v>
      </c>
      <c r="B110" s="140">
        <f>B107+B108+B109</f>
        <v>0</v>
      </c>
      <c r="C110" s="49" t="str">
        <f t="shared" si="16"/>
        <v/>
      </c>
      <c r="D110" s="140">
        <f>D107+D108+D109</f>
        <v>0</v>
      </c>
      <c r="E110" s="49" t="str">
        <f t="shared" si="17"/>
        <v/>
      </c>
      <c r="F110" s="140">
        <f>F107+F108+F109</f>
        <v>0</v>
      </c>
      <c r="G110" s="197" t="str">
        <f t="shared" si="18"/>
        <v/>
      </c>
      <c r="H110" s="140">
        <f>H107+H108+H109</f>
        <v>0</v>
      </c>
      <c r="I110" s="197" t="str">
        <f t="shared" si="19"/>
        <v/>
      </c>
      <c r="J110" s="274"/>
    </row>
    <row r="111" spans="1:10" s="14" customFormat="1" ht="79.2" customHeight="1" x14ac:dyDescent="0.4">
      <c r="A111" s="142" t="s">
        <v>98</v>
      </c>
      <c r="B111" s="294"/>
      <c r="C111" s="73"/>
      <c r="D111" s="294"/>
      <c r="E111" s="73"/>
      <c r="F111" s="294"/>
      <c r="G111" s="73"/>
      <c r="H111" s="294"/>
      <c r="I111" s="73"/>
      <c r="J111" s="274"/>
    </row>
    <row r="112" spans="1:10" s="9" customFormat="1" ht="42" customHeight="1" x14ac:dyDescent="0.3">
      <c r="A112" s="143" t="s">
        <v>99</v>
      </c>
      <c r="B112" s="75"/>
      <c r="C112" s="76"/>
      <c r="D112" s="75"/>
      <c r="E112" s="76"/>
      <c r="F112" s="75"/>
      <c r="G112" s="76"/>
      <c r="H112" s="75"/>
      <c r="I112" s="76"/>
      <c r="J112" s="274"/>
    </row>
    <row r="113" spans="1:10" s="9" customFormat="1" ht="41.4" x14ac:dyDescent="0.25">
      <c r="A113" s="17" t="s">
        <v>412</v>
      </c>
      <c r="B113" s="104" t="s">
        <v>100</v>
      </c>
      <c r="C113" s="76"/>
      <c r="D113" s="104" t="s">
        <v>100</v>
      </c>
      <c r="E113" s="76"/>
      <c r="F113" s="104" t="s">
        <v>100</v>
      </c>
      <c r="G113" s="76"/>
      <c r="H113" s="104" t="s">
        <v>100</v>
      </c>
      <c r="I113" s="76"/>
      <c r="J113" s="274"/>
    </row>
    <row r="114" spans="1:10" s="11" customFormat="1" ht="32.4" customHeight="1" x14ac:dyDescent="0.25">
      <c r="A114" s="144" t="s">
        <v>101</v>
      </c>
      <c r="B114" s="51"/>
      <c r="C114" s="76"/>
      <c r="D114" s="51"/>
      <c r="E114" s="76"/>
      <c r="F114" s="51"/>
      <c r="G114" s="76"/>
      <c r="H114" s="51"/>
      <c r="I114" s="76"/>
      <c r="J114" s="277"/>
    </row>
    <row r="115" spans="1:10" s="16" customFormat="1" ht="32.4" customHeight="1" x14ac:dyDescent="0.25">
      <c r="A115" s="144" t="s">
        <v>102</v>
      </c>
      <c r="B115" s="51"/>
      <c r="C115" s="76"/>
      <c r="D115" s="51"/>
      <c r="E115" s="76"/>
      <c r="F115" s="51"/>
      <c r="G115" s="76"/>
      <c r="H115" s="51"/>
      <c r="I115" s="76"/>
      <c r="J115" s="274"/>
    </row>
    <row r="116" spans="1:10" s="6" customFormat="1" ht="31.8" customHeight="1" x14ac:dyDescent="0.25">
      <c r="A116" s="144" t="s">
        <v>103</v>
      </c>
      <c r="B116" s="51"/>
      <c r="C116" s="76"/>
      <c r="D116" s="51"/>
      <c r="E116" s="76"/>
      <c r="F116" s="51"/>
      <c r="G116" s="76"/>
      <c r="H116" s="51"/>
      <c r="I116" s="76"/>
      <c r="J116" s="274"/>
    </row>
    <row r="117" spans="1:10" s="9" customFormat="1" ht="31.8" customHeight="1" x14ac:dyDescent="0.25">
      <c r="A117" s="18" t="s">
        <v>104</v>
      </c>
      <c r="B117" s="51"/>
      <c r="C117" s="76"/>
      <c r="D117" s="51"/>
      <c r="E117" s="76"/>
      <c r="F117" s="51"/>
      <c r="G117" s="76"/>
      <c r="H117" s="51"/>
      <c r="I117" s="76"/>
      <c r="J117" s="274"/>
    </row>
    <row r="118" spans="1:10" s="9" customFormat="1" ht="30" customHeight="1" x14ac:dyDescent="0.25">
      <c r="A118" s="226" t="s">
        <v>105</v>
      </c>
      <c r="B118" s="51"/>
      <c r="C118" s="76"/>
      <c r="D118" s="51"/>
      <c r="E118" s="76"/>
      <c r="F118" s="51"/>
      <c r="G118" s="76"/>
      <c r="H118" s="51"/>
      <c r="I118" s="76"/>
      <c r="J118" s="274"/>
    </row>
    <row r="119" spans="1:10" s="9" customFormat="1" ht="33" customHeight="1" thickBot="1" x14ac:dyDescent="0.3">
      <c r="A119" s="227" t="s">
        <v>106</v>
      </c>
      <c r="B119" s="77"/>
      <c r="C119" s="76"/>
      <c r="D119" s="77"/>
      <c r="E119" s="76"/>
      <c r="F119" s="77"/>
      <c r="G119" s="76"/>
      <c r="H119" s="77"/>
      <c r="I119" s="76"/>
      <c r="J119" s="274"/>
    </row>
    <row r="120" spans="1:10" s="16" customFormat="1" ht="31.8" customHeight="1" thickTop="1" x14ac:dyDescent="0.25">
      <c r="A120" s="146" t="s">
        <v>107</v>
      </c>
      <c r="B120" s="78">
        <f>SUM(B114:B119)</f>
        <v>0</v>
      </c>
      <c r="C120" s="76"/>
      <c r="D120" s="78">
        <f>SUM(D114:D119)</f>
        <v>0</v>
      </c>
      <c r="E120" s="76"/>
      <c r="F120" s="78">
        <f>SUM(F114:F119)</f>
        <v>0</v>
      </c>
      <c r="G120" s="76"/>
      <c r="H120" s="78">
        <f>SUM(H114:H119)</f>
        <v>0</v>
      </c>
      <c r="I120" s="76"/>
      <c r="J120" s="274"/>
    </row>
    <row r="121" spans="1:10" s="6" customFormat="1" ht="31.8" customHeight="1" x14ac:dyDescent="0.25">
      <c r="A121" s="229" t="s">
        <v>108</v>
      </c>
      <c r="B121" s="51">
        <f>'Efterkalkyl 2018'!B122</f>
        <v>0</v>
      </c>
      <c r="C121" s="76"/>
      <c r="D121" s="51">
        <f>'Efterkalkyl 2018'!D122</f>
        <v>0</v>
      </c>
      <c r="E121" s="76"/>
      <c r="F121" s="51">
        <f>'Efterkalkyl 2018'!F122</f>
        <v>0</v>
      </c>
      <c r="G121" s="76"/>
      <c r="H121" s="51">
        <f>'Efterkalkyl 2018'!H122</f>
        <v>0</v>
      </c>
      <c r="I121" s="76"/>
      <c r="J121" s="274"/>
    </row>
    <row r="122" spans="1:10" s="9" customFormat="1" ht="31.8" customHeight="1" x14ac:dyDescent="0.25">
      <c r="A122" s="228" t="s">
        <v>109</v>
      </c>
      <c r="B122" s="78">
        <f>SUM(B120:B121)</f>
        <v>0</v>
      </c>
      <c r="C122" s="76"/>
      <c r="D122" s="78">
        <f>SUM(D120:D121)</f>
        <v>0</v>
      </c>
      <c r="E122" s="76"/>
      <c r="F122" s="78">
        <f>SUM(F120:F121)</f>
        <v>0</v>
      </c>
      <c r="G122" s="76"/>
      <c r="H122" s="78">
        <f>SUM(H120:H121)</f>
        <v>0</v>
      </c>
      <c r="I122" s="76"/>
      <c r="J122" s="274"/>
    </row>
    <row r="123" spans="1:10" s="9" customFormat="1" ht="52.8" customHeight="1" x14ac:dyDescent="0.25">
      <c r="A123" s="143" t="s">
        <v>110</v>
      </c>
      <c r="B123" s="75"/>
      <c r="C123" s="76"/>
      <c r="D123" s="75"/>
      <c r="E123" s="76"/>
      <c r="F123" s="75"/>
      <c r="G123" s="76"/>
      <c r="H123" s="75"/>
      <c r="I123" s="76"/>
      <c r="J123" s="274"/>
    </row>
    <row r="124" spans="1:10" s="16" customFormat="1" ht="31.8" customHeight="1" x14ac:dyDescent="0.25">
      <c r="A124" s="144" t="s">
        <v>111</v>
      </c>
      <c r="B124" s="51"/>
      <c r="C124" s="76"/>
      <c r="D124" s="51"/>
      <c r="E124" s="76"/>
      <c r="F124" s="51"/>
      <c r="G124" s="76"/>
      <c r="H124" s="51"/>
      <c r="I124" s="76"/>
      <c r="J124" s="274"/>
    </row>
    <row r="125" spans="1:10" s="6" customFormat="1" ht="32.4" customHeight="1" x14ac:dyDescent="0.25">
      <c r="A125" s="144" t="s">
        <v>112</v>
      </c>
      <c r="B125" s="51"/>
      <c r="C125" s="76"/>
      <c r="D125" s="51"/>
      <c r="E125" s="76"/>
      <c r="F125" s="51"/>
      <c r="G125" s="76"/>
      <c r="H125" s="51"/>
      <c r="I125" s="76"/>
      <c r="J125" s="274"/>
    </row>
    <row r="126" spans="1:10" s="9" customFormat="1" ht="32.4" customHeight="1" x14ac:dyDescent="0.25">
      <c r="A126" s="144" t="s">
        <v>113</v>
      </c>
      <c r="B126" s="51"/>
      <c r="C126" s="76"/>
      <c r="D126" s="51"/>
      <c r="E126" s="76"/>
      <c r="F126" s="51"/>
      <c r="G126" s="76"/>
      <c r="H126" s="51"/>
      <c r="I126" s="76"/>
      <c r="J126" s="274"/>
    </row>
    <row r="127" spans="1:10" s="9" customFormat="1" ht="35.4" customHeight="1" x14ac:dyDescent="0.25">
      <c r="A127" s="18" t="s">
        <v>114</v>
      </c>
      <c r="B127" s="51"/>
      <c r="C127" s="76"/>
      <c r="D127" s="48"/>
      <c r="E127" s="76"/>
      <c r="F127" s="48"/>
      <c r="G127" s="76"/>
      <c r="H127" s="48"/>
      <c r="I127" s="76"/>
      <c r="J127" s="274"/>
    </row>
    <row r="128" spans="1:10" s="9" customFormat="1" ht="35.4" customHeight="1" x14ac:dyDescent="0.25">
      <c r="A128" s="226" t="s">
        <v>105</v>
      </c>
      <c r="B128" s="51"/>
      <c r="C128" s="76"/>
      <c r="D128" s="48"/>
      <c r="E128" s="76"/>
      <c r="F128" s="48"/>
      <c r="G128" s="76"/>
      <c r="H128" s="48"/>
      <c r="I128" s="76"/>
      <c r="J128" s="274"/>
    </row>
    <row r="129" spans="1:10" ht="37.200000000000003" customHeight="1" thickBot="1" x14ac:dyDescent="0.3">
      <c r="A129" s="246" t="s">
        <v>106</v>
      </c>
      <c r="B129" s="77"/>
      <c r="C129" s="76"/>
      <c r="D129" s="77"/>
      <c r="E129" s="76"/>
      <c r="F129" s="77"/>
      <c r="G129" s="76"/>
      <c r="H129" s="77"/>
      <c r="I129" s="76"/>
    </row>
    <row r="130" spans="1:10" s="9" customFormat="1" ht="29.4" customHeight="1" thickTop="1" x14ac:dyDescent="0.25">
      <c r="A130" s="247" t="s">
        <v>115</v>
      </c>
      <c r="B130" s="78">
        <f>SUM(B124:B129)</f>
        <v>0</v>
      </c>
      <c r="C130" s="76"/>
      <c r="D130" s="78">
        <f>SUM(D124:D129)</f>
        <v>0</v>
      </c>
      <c r="E130" s="76"/>
      <c r="F130" s="78">
        <f>SUM(F124:F129)</f>
        <v>0</v>
      </c>
      <c r="G130" s="76"/>
      <c r="H130" s="78">
        <f>SUM(H124:H129)</f>
        <v>0</v>
      </c>
      <c r="I130" s="76"/>
      <c r="J130" s="274"/>
    </row>
    <row r="131" spans="1:10" s="9" customFormat="1" ht="29.4" customHeight="1" x14ac:dyDescent="0.25">
      <c r="A131" s="248" t="s">
        <v>108</v>
      </c>
      <c r="B131" s="51">
        <f>'Efterkalkyl 2018'!B132</f>
        <v>0</v>
      </c>
      <c r="C131" s="76"/>
      <c r="D131" s="51">
        <f>'Efterkalkyl 2018'!D132</f>
        <v>0</v>
      </c>
      <c r="E131" s="76"/>
      <c r="F131" s="51">
        <f>'Efterkalkyl 2018'!F132</f>
        <v>0</v>
      </c>
      <c r="G131" s="76"/>
      <c r="H131" s="51">
        <f>'Efterkalkyl 2018'!H132</f>
        <v>0</v>
      </c>
      <c r="I131" s="76"/>
      <c r="J131" s="274"/>
    </row>
    <row r="132" spans="1:10" ht="29.4" customHeight="1" x14ac:dyDescent="0.25">
      <c r="A132" s="248" t="s">
        <v>116</v>
      </c>
      <c r="B132" s="78">
        <f>SUM(B130:B131)</f>
        <v>0</v>
      </c>
      <c r="C132" s="76"/>
      <c r="D132" s="78">
        <f>SUM(D130:D131)</f>
        <v>0</v>
      </c>
      <c r="E132" s="76"/>
      <c r="F132" s="78">
        <f>SUM(F130:F131)</f>
        <v>0</v>
      </c>
      <c r="G132" s="76"/>
      <c r="H132" s="78">
        <f>SUM(H130:H131)</f>
        <v>0</v>
      </c>
      <c r="I132" s="76"/>
    </row>
    <row r="133" spans="1:10" s="9" customFormat="1" ht="85.8" customHeight="1" x14ac:dyDescent="0.25">
      <c r="A133" s="103" t="s">
        <v>117</v>
      </c>
      <c r="B133" s="79"/>
      <c r="C133" s="80"/>
      <c r="D133" s="79"/>
      <c r="E133" s="80"/>
      <c r="F133" s="79"/>
      <c r="G133" s="80"/>
      <c r="H133" s="79"/>
      <c r="I133" s="80"/>
      <c r="J133" s="274"/>
    </row>
    <row r="134" spans="1:10" s="9" customFormat="1" ht="38.4" customHeight="1" x14ac:dyDescent="0.25">
      <c r="A134" s="105" t="s">
        <v>118</v>
      </c>
      <c r="B134" s="51"/>
      <c r="C134" s="80"/>
      <c r="D134" s="51"/>
      <c r="E134" s="80"/>
      <c r="F134" s="51"/>
      <c r="G134" s="80"/>
      <c r="H134" s="51"/>
      <c r="I134" s="80"/>
      <c r="J134" s="274"/>
    </row>
    <row r="135" spans="1:10" s="9" customFormat="1" ht="39.6" customHeight="1" thickBot="1" x14ac:dyDescent="0.3">
      <c r="A135" s="230" t="s">
        <v>119</v>
      </c>
      <c r="B135" s="231"/>
      <c r="C135" s="145"/>
      <c r="D135" s="231"/>
      <c r="E135" s="145"/>
      <c r="F135" s="231"/>
      <c r="G135" s="145"/>
      <c r="H135" s="231"/>
      <c r="I135" s="145"/>
      <c r="J135" s="274"/>
    </row>
    <row r="136" spans="1:10" s="9" customFormat="1" ht="39.6" customHeight="1" thickTop="1" x14ac:dyDescent="0.25">
      <c r="A136" s="146" t="s">
        <v>120</v>
      </c>
      <c r="B136" s="147">
        <f>SUM(B134:B135)</f>
        <v>0</v>
      </c>
      <c r="C136" s="145"/>
      <c r="D136" s="147">
        <f>SUM(D134:D135)</f>
        <v>0</v>
      </c>
      <c r="E136" s="145"/>
      <c r="F136" s="147">
        <f>SUM(F134:F135)</f>
        <v>0</v>
      </c>
      <c r="G136" s="145"/>
      <c r="H136" s="147">
        <f>SUM(H134:H135)</f>
        <v>0</v>
      </c>
      <c r="I136" s="145"/>
      <c r="J136" s="274"/>
    </row>
    <row r="137" spans="1:10" s="9" customFormat="1" ht="31.2" customHeight="1" x14ac:dyDescent="0.25">
      <c r="A137" s="232" t="s">
        <v>108</v>
      </c>
      <c r="B137" s="10">
        <f>'Efterkalkyl 2018'!B138</f>
        <v>0</v>
      </c>
      <c r="C137" s="145"/>
      <c r="D137" s="10">
        <f>'Efterkalkyl 2018'!D138</f>
        <v>0</v>
      </c>
      <c r="E137" s="145"/>
      <c r="F137" s="10">
        <f>'Efterkalkyl 2018'!F138</f>
        <v>0</v>
      </c>
      <c r="G137" s="145"/>
      <c r="H137" s="10">
        <f>'Efterkalkyl 2018'!H138</f>
        <v>0</v>
      </c>
      <c r="I137" s="145"/>
      <c r="J137" s="274"/>
    </row>
    <row r="138" spans="1:10" s="9" customFormat="1" ht="31.2" customHeight="1" x14ac:dyDescent="0.25">
      <c r="A138" s="228" t="s">
        <v>121</v>
      </c>
      <c r="B138" s="147">
        <f>SUM(B136:B137)</f>
        <v>0</v>
      </c>
      <c r="C138" s="145"/>
      <c r="D138" s="147">
        <f>SUM(D136:D137)</f>
        <v>0</v>
      </c>
      <c r="E138" s="145"/>
      <c r="F138" s="147">
        <f>SUM(F136:F137)</f>
        <v>0</v>
      </c>
      <c r="G138" s="145"/>
      <c r="H138" s="147">
        <f>SUM(H136:H137)</f>
        <v>0</v>
      </c>
      <c r="I138" s="145"/>
      <c r="J138" s="274"/>
    </row>
    <row r="139" spans="1:10" s="14" customFormat="1" ht="58.2" customHeight="1" x14ac:dyDescent="0.3">
      <c r="A139" s="155" t="s">
        <v>122</v>
      </c>
      <c r="B139" s="102"/>
      <c r="C139" s="296"/>
      <c r="D139" s="102"/>
      <c r="E139" s="296"/>
      <c r="F139" s="102"/>
      <c r="G139" s="296"/>
      <c r="H139" s="102"/>
      <c r="I139" s="296"/>
      <c r="J139" s="274"/>
    </row>
    <row r="140" spans="1:10" s="14" customFormat="1" ht="43.2" customHeight="1" x14ac:dyDescent="0.25">
      <c r="A140" s="148" t="s">
        <v>92</v>
      </c>
      <c r="B140" s="43">
        <f>B105</f>
        <v>0</v>
      </c>
      <c r="C140" s="297"/>
      <c r="D140" s="43">
        <f>D105</f>
        <v>0</v>
      </c>
      <c r="E140" s="297"/>
      <c r="F140" s="43">
        <f>F105</f>
        <v>0</v>
      </c>
      <c r="G140" s="297"/>
      <c r="H140" s="43">
        <f>H105</f>
        <v>0</v>
      </c>
      <c r="I140" s="297"/>
      <c r="J140" s="274"/>
    </row>
    <row r="141" spans="1:10" s="14" customFormat="1" ht="43.2" customHeight="1" x14ac:dyDescent="0.25">
      <c r="A141" s="148" t="s">
        <v>93</v>
      </c>
      <c r="B141" s="43">
        <f>B106</f>
        <v>0</v>
      </c>
      <c r="C141" s="297"/>
      <c r="D141" s="43">
        <f>D106</f>
        <v>0</v>
      </c>
      <c r="E141" s="297"/>
      <c r="F141" s="43">
        <f>F106</f>
        <v>0</v>
      </c>
      <c r="G141" s="297"/>
      <c r="H141" s="43">
        <f>H106</f>
        <v>0</v>
      </c>
      <c r="I141" s="297"/>
      <c r="J141" s="274"/>
    </row>
    <row r="142" spans="1:10" s="14" customFormat="1" ht="43.2" customHeight="1" x14ac:dyDescent="0.25">
      <c r="A142" s="149" t="s">
        <v>123</v>
      </c>
      <c r="B142" s="43">
        <f>B108</f>
        <v>0</v>
      </c>
      <c r="C142" s="297"/>
      <c r="D142" s="43">
        <f>D108</f>
        <v>0</v>
      </c>
      <c r="E142" s="297"/>
      <c r="F142" s="43">
        <f>F108</f>
        <v>0</v>
      </c>
      <c r="G142" s="297"/>
      <c r="H142" s="43">
        <f>H108</f>
        <v>0</v>
      </c>
      <c r="I142" s="297"/>
      <c r="J142" s="274"/>
    </row>
    <row r="143" spans="1:10" s="7" customFormat="1" ht="43.2" customHeight="1" x14ac:dyDescent="0.25">
      <c r="A143" s="149" t="s">
        <v>124</v>
      </c>
      <c r="B143" s="43">
        <f>B109</f>
        <v>0</v>
      </c>
      <c r="C143" s="297"/>
      <c r="D143" s="43">
        <f>D109</f>
        <v>0</v>
      </c>
      <c r="E143" s="297"/>
      <c r="F143" s="43">
        <f>F109</f>
        <v>0</v>
      </c>
      <c r="G143" s="297"/>
      <c r="H143" s="43">
        <f>H109</f>
        <v>0</v>
      </c>
      <c r="I143" s="297"/>
      <c r="J143" s="274"/>
    </row>
    <row r="144" spans="1:10" s="14" customFormat="1" ht="31.2" customHeight="1" x14ac:dyDescent="0.25">
      <c r="A144" s="149" t="s">
        <v>109</v>
      </c>
      <c r="B144" s="43">
        <f>B122</f>
        <v>0</v>
      </c>
      <c r="C144" s="297"/>
      <c r="D144" s="43">
        <f>D122</f>
        <v>0</v>
      </c>
      <c r="E144" s="297"/>
      <c r="F144" s="43">
        <f>F122</f>
        <v>0</v>
      </c>
      <c r="G144" s="297"/>
      <c r="H144" s="43">
        <f>H122</f>
        <v>0</v>
      </c>
      <c r="I144" s="297"/>
      <c r="J144" s="274"/>
    </row>
    <row r="145" spans="1:10" s="14" customFormat="1" ht="31.2" customHeight="1" x14ac:dyDescent="0.25">
      <c r="A145" s="149" t="s">
        <v>116</v>
      </c>
      <c r="B145" s="43">
        <f>B132</f>
        <v>0</v>
      </c>
      <c r="C145" s="297"/>
      <c r="D145" s="43">
        <f>D132</f>
        <v>0</v>
      </c>
      <c r="E145" s="297"/>
      <c r="F145" s="43">
        <f>F132</f>
        <v>0</v>
      </c>
      <c r="G145" s="297"/>
      <c r="H145" s="43">
        <f>H132</f>
        <v>0</v>
      </c>
      <c r="I145" s="297"/>
      <c r="J145" s="274"/>
    </row>
    <row r="146" spans="1:10" s="14" customFormat="1" ht="34.200000000000003" customHeight="1" thickBot="1" x14ac:dyDescent="0.3">
      <c r="A146" s="139" t="s">
        <v>125</v>
      </c>
      <c r="B146" s="67">
        <f>B138</f>
        <v>0</v>
      </c>
      <c r="C146" s="297"/>
      <c r="D146" s="67">
        <f>D138</f>
        <v>0</v>
      </c>
      <c r="E146" s="297"/>
      <c r="F146" s="67">
        <f>F138</f>
        <v>0</v>
      </c>
      <c r="G146" s="297"/>
      <c r="H146" s="67">
        <f>H138</f>
        <v>0</v>
      </c>
      <c r="I146" s="297"/>
      <c r="J146" s="274"/>
    </row>
    <row r="147" spans="1:10" s="14" customFormat="1" ht="40.200000000000003" customHeight="1" thickTop="1" x14ac:dyDescent="0.25">
      <c r="A147" s="344" t="s">
        <v>408</v>
      </c>
      <c r="B147" s="150">
        <f>SUM(B140:B146)</f>
        <v>0</v>
      </c>
      <c r="C147" s="298"/>
      <c r="D147" s="150">
        <f>SUM(D140:D146)</f>
        <v>0</v>
      </c>
      <c r="E147" s="298"/>
      <c r="F147" s="150">
        <f>SUM(F140:F146)</f>
        <v>0</v>
      </c>
      <c r="G147" s="298"/>
      <c r="H147" s="150">
        <f>SUM(H140:H146)</f>
        <v>0</v>
      </c>
      <c r="I147" s="298"/>
      <c r="J147" s="274"/>
    </row>
    <row r="148" spans="1:10" s="14" customFormat="1" ht="79.8" customHeight="1" x14ac:dyDescent="0.25">
      <c r="A148" s="345" t="s">
        <v>409</v>
      </c>
      <c r="B148"/>
      <c r="C148" s="298"/>
      <c r="D148" s="299"/>
      <c r="E148" s="298"/>
      <c r="F148" s="300"/>
      <c r="G148" s="340"/>
      <c r="H148" s="340"/>
      <c r="I148" s="340"/>
      <c r="J148" s="274"/>
    </row>
    <row r="149" spans="1:10" s="14" customFormat="1" ht="25.05" customHeight="1" x14ac:dyDescent="0.25">
      <c r="A149" s="133" t="s">
        <v>127</v>
      </c>
      <c r="B149" s="188"/>
      <c r="C149" s="297"/>
      <c r="D149" s="301"/>
      <c r="E149" s="336"/>
      <c r="F149" s="300"/>
      <c r="G149" s="340"/>
      <c r="H149" s="340"/>
      <c r="I149" s="340"/>
      <c r="J149" s="274"/>
    </row>
    <row r="150" spans="1:10" s="14" customFormat="1" ht="25.05" customHeight="1" x14ac:dyDescent="0.25">
      <c r="A150" s="186" t="s">
        <v>128</v>
      </c>
      <c r="B150" s="188"/>
      <c r="C150" s="297"/>
      <c r="D150" s="301"/>
      <c r="E150" s="336"/>
      <c r="F150" s="300"/>
      <c r="G150" s="340"/>
      <c r="H150" s="340"/>
      <c r="I150" s="340"/>
      <c r="J150" s="274"/>
    </row>
    <row r="151" spans="1:10" s="14" customFormat="1" ht="25.05" customHeight="1" x14ac:dyDescent="0.25">
      <c r="A151" s="187" t="s">
        <v>129</v>
      </c>
      <c r="B151" s="188"/>
      <c r="C151" s="297"/>
      <c r="D151" s="301"/>
      <c r="E151" s="336"/>
      <c r="F151" s="300"/>
      <c r="G151" s="340"/>
      <c r="H151" s="340"/>
      <c r="I151" s="340"/>
      <c r="J151" s="274"/>
    </row>
    <row r="152" spans="1:10" s="14" customFormat="1" ht="51.6" customHeight="1" thickBot="1" x14ac:dyDescent="0.35">
      <c r="A152" s="151" t="s">
        <v>130</v>
      </c>
      <c r="B152" s="323">
        <f>B149-(SUM(B150:B151))</f>
        <v>0</v>
      </c>
      <c r="C152" s="336"/>
      <c r="D152" s="294"/>
      <c r="E152" s="336"/>
      <c r="F152" s="300"/>
      <c r="G152"/>
      <c r="H152" s="340"/>
      <c r="I152" s="340"/>
      <c r="J152" s="308"/>
    </row>
    <row r="153" spans="1:10" s="7" customFormat="1" ht="56.4" customHeight="1" thickTop="1" thickBot="1" x14ac:dyDescent="0.3">
      <c r="A153" s="106" t="s">
        <v>131</v>
      </c>
      <c r="B153" s="324">
        <f>ROUNDDOWN(B147-B152,2)</f>
        <v>0</v>
      </c>
      <c r="C153" s="310" t="str">
        <f>IF((B153)=0,"",IF((B153)&lt;&gt;0,"Kontrollera siffrorna!"))</f>
        <v/>
      </c>
      <c r="D153" s="294"/>
      <c r="E153" s="336"/>
      <c r="F153" s="71"/>
      <c r="G153" s="336"/>
      <c r="H153" s="336"/>
      <c r="I153" s="336"/>
      <c r="J153" s="274"/>
    </row>
    <row r="154" spans="1:10" s="14" customFormat="1" ht="38.4" customHeight="1" thickTop="1" x14ac:dyDescent="0.25">
      <c r="A154" s="133" t="s">
        <v>132</v>
      </c>
      <c r="B154" s="188">
        <f>'Efterkalkyl 2018'!B149</f>
        <v>0</v>
      </c>
      <c r="C154" s="343"/>
      <c r="D154" s="301"/>
      <c r="E154" s="336"/>
      <c r="F154" s="300"/>
      <c r="G154" s="340"/>
      <c r="H154" s="340"/>
      <c r="I154" s="340"/>
      <c r="J154" s="274"/>
    </row>
    <row r="155" spans="1:10" s="14" customFormat="1" ht="38.4" customHeight="1" x14ac:dyDescent="0.25">
      <c r="A155" s="133" t="s">
        <v>133</v>
      </c>
      <c r="B155" s="188">
        <f>'Efterkalkyl 2018'!B150</f>
        <v>0</v>
      </c>
      <c r="C155" s="343"/>
      <c r="D155" s="301"/>
      <c r="E155" s="336"/>
      <c r="F155" s="300"/>
      <c r="G155" s="340"/>
      <c r="H155" s="340"/>
      <c r="I155" s="340"/>
      <c r="J155" s="274"/>
    </row>
    <row r="156" spans="1:10" s="14" customFormat="1" ht="38.4" customHeight="1" thickBot="1" x14ac:dyDescent="0.3">
      <c r="A156" s="133" t="s">
        <v>134</v>
      </c>
      <c r="B156" s="188">
        <f>'Efterkalkyl 2018'!B151</f>
        <v>0</v>
      </c>
      <c r="C156" s="343"/>
      <c r="D156" s="301"/>
      <c r="E156" s="336"/>
      <c r="F156" s="300"/>
      <c r="G156" s="340"/>
      <c r="H156" s="340"/>
      <c r="I156" s="340"/>
      <c r="J156" s="274"/>
    </row>
    <row r="157" spans="1:10" s="14" customFormat="1" ht="46.2" customHeight="1" thickTop="1" x14ac:dyDescent="0.3">
      <c r="A157" s="152" t="s">
        <v>135</v>
      </c>
      <c r="B157" s="325">
        <f>B154-(SUM(B155:B156))</f>
        <v>0</v>
      </c>
      <c r="C157"/>
      <c r="D157" s="301"/>
      <c r="E157" s="336"/>
      <c r="F157" s="300"/>
      <c r="G157" s="340"/>
      <c r="H157" s="340"/>
      <c r="I157" s="340"/>
      <c r="J157" s="308"/>
    </row>
    <row r="158" spans="1:10" s="107" customFormat="1" ht="61.8" customHeight="1" x14ac:dyDescent="0.3">
      <c r="A158" s="189" t="s">
        <v>136</v>
      </c>
      <c r="B158" s="336"/>
      <c r="C158" s="71"/>
      <c r="D158" s="301"/>
      <c r="E158" s="95"/>
      <c r="F158" s="313"/>
      <c r="G158" s="314"/>
      <c r="H158" s="314"/>
      <c r="I158" s="314"/>
      <c r="J158" s="277"/>
    </row>
    <row r="159" spans="1:10" s="107" customFormat="1" ht="36" customHeight="1" x14ac:dyDescent="0.25">
      <c r="A159" s="156" t="s">
        <v>137</v>
      </c>
      <c r="B159" s="153"/>
      <c r="C159" s="81"/>
      <c r="D159" s="278"/>
      <c r="E159" s="95"/>
      <c r="F159" s="278"/>
      <c r="G159" s="314"/>
      <c r="H159" s="278"/>
      <c r="I159" s="314"/>
      <c r="J159" s="277"/>
    </row>
    <row r="160" spans="1:10" ht="25.05" customHeight="1" x14ac:dyDescent="0.25">
      <c r="A160" s="182" t="s">
        <v>138</v>
      </c>
      <c r="B160" s="82"/>
      <c r="C160" s="81"/>
      <c r="D160" s="279"/>
      <c r="F160" s="279"/>
      <c r="G160" s="336"/>
      <c r="H160" s="279"/>
      <c r="I160" s="336"/>
    </row>
    <row r="161" spans="1:10" ht="25.05" customHeight="1" x14ac:dyDescent="0.25">
      <c r="A161" s="175" t="s">
        <v>139</v>
      </c>
      <c r="B161" s="82"/>
      <c r="C161" s="81"/>
      <c r="D161" s="279"/>
      <c r="F161" s="279"/>
      <c r="G161" s="336"/>
      <c r="H161" s="279"/>
      <c r="I161" s="336"/>
    </row>
    <row r="162" spans="1:10" ht="25.05" customHeight="1" x14ac:dyDescent="0.25">
      <c r="A162" s="182" t="s">
        <v>140</v>
      </c>
      <c r="B162" s="82"/>
      <c r="C162" s="81"/>
      <c r="D162" s="279"/>
      <c r="F162" s="279"/>
      <c r="G162" s="336"/>
      <c r="H162" s="279"/>
      <c r="I162" s="336"/>
    </row>
    <row r="163" spans="1:10" ht="25.05" customHeight="1" x14ac:dyDescent="0.25">
      <c r="A163" s="182" t="s">
        <v>141</v>
      </c>
      <c r="B163" s="82"/>
      <c r="C163" s="81"/>
      <c r="D163" s="279"/>
      <c r="F163" s="279"/>
      <c r="G163" s="336"/>
      <c r="H163" s="279"/>
      <c r="I163" s="336"/>
    </row>
    <row r="164" spans="1:10" ht="25.05" customHeight="1" x14ac:dyDescent="0.25">
      <c r="A164" s="184" t="s">
        <v>142</v>
      </c>
      <c r="B164" s="83"/>
      <c r="C164" s="71"/>
      <c r="D164" s="117"/>
      <c r="F164" s="117"/>
      <c r="G164" s="336"/>
      <c r="H164" s="117"/>
      <c r="I164" s="336"/>
    </row>
    <row r="165" spans="1:10" ht="25.05" customHeight="1" x14ac:dyDescent="0.25">
      <c r="A165" s="185" t="s">
        <v>143</v>
      </c>
      <c r="B165" s="84">
        <f>SUM(B160:B164)</f>
        <v>0</v>
      </c>
      <c r="C165" s="71"/>
      <c r="D165" s="280">
        <f>SUM(D160:D164)</f>
        <v>0</v>
      </c>
      <c r="F165" s="280">
        <f>SUM(F160:F164)</f>
        <v>0</v>
      </c>
      <c r="G165" s="336"/>
      <c r="H165" s="280">
        <f>SUM(H160:H164)</f>
        <v>0</v>
      </c>
      <c r="I165" s="336"/>
    </row>
    <row r="166" spans="1:10" ht="25.05" customHeight="1" x14ac:dyDescent="0.25">
      <c r="A166" s="175" t="s">
        <v>144</v>
      </c>
      <c r="B166" s="85">
        <f>B18+B19+B20+B21+B66+B82+B114+B124+B48</f>
        <v>0</v>
      </c>
      <c r="C166" s="71"/>
      <c r="D166" s="281">
        <f>D18+D19+D20+D21+D66+D82+D114+D124+D48</f>
        <v>0</v>
      </c>
      <c r="F166" s="281">
        <f>F18+F19+F20+F21+F66+F82+F114+F124+F48</f>
        <v>0</v>
      </c>
      <c r="G166" s="336"/>
      <c r="H166" s="281">
        <f>H18+H19+H20+H21+H66+H82+H114+H124+H48</f>
        <v>0</v>
      </c>
      <c r="I166" s="336"/>
    </row>
    <row r="167" spans="1:10" s="403" customFormat="1" ht="25.05" customHeight="1" x14ac:dyDescent="0.25">
      <c r="A167" s="175" t="s">
        <v>145</v>
      </c>
      <c r="B167" s="86">
        <f>-(B46-B41-B43-B24+B68+B72+B74+B86+B88-B115-B125+B71+B51+B54+B55+B57-B44-B102)</f>
        <v>0</v>
      </c>
      <c r="C167" s="71"/>
      <c r="D167" s="86">
        <f>-(D46-D41-D43-D24+D68+D72+D74+D86+D88-D115-D125+D71+D51+D54+D55+D57-D44-D102)</f>
        <v>0</v>
      </c>
      <c r="E167" s="39"/>
      <c r="F167" s="86">
        <f>-(F46-F41-F43-F24+F68+F72+F74+F86+F88-F115-F125+F71+F51+F54+F55+F57-F44-F102)</f>
        <v>0</v>
      </c>
      <c r="G167" s="71"/>
      <c r="H167" s="86">
        <f>-(H46-H41-H43-H24+H68+H72+H74+H86+H88-H115-H125+H71+H51+H54+H55+H57-H44-H102)</f>
        <v>0</v>
      </c>
      <c r="I167" s="71"/>
      <c r="J167" s="274"/>
    </row>
    <row r="168" spans="1:10" ht="25.05" customHeight="1" x14ac:dyDescent="0.25">
      <c r="A168" s="182" t="s">
        <v>140</v>
      </c>
      <c r="B168" s="85">
        <f>B162</f>
        <v>0</v>
      </c>
      <c r="C168" s="71"/>
      <c r="D168" s="281">
        <f>D162</f>
        <v>0</v>
      </c>
      <c r="F168" s="281">
        <f>F162</f>
        <v>0</v>
      </c>
      <c r="G168" s="336"/>
      <c r="H168" s="281">
        <f>H162</f>
        <v>0</v>
      </c>
      <c r="I168" s="336"/>
    </row>
    <row r="169" spans="1:10" ht="25.05" customHeight="1" x14ac:dyDescent="0.25">
      <c r="A169" s="182" t="s">
        <v>141</v>
      </c>
      <c r="B169" s="85">
        <f>B163</f>
        <v>0</v>
      </c>
      <c r="C169" s="71"/>
      <c r="D169" s="281">
        <f>D163</f>
        <v>0</v>
      </c>
      <c r="F169" s="281">
        <f>F163</f>
        <v>0</v>
      </c>
      <c r="G169" s="336"/>
      <c r="H169" s="281">
        <f>H163</f>
        <v>0</v>
      </c>
      <c r="I169" s="336"/>
    </row>
    <row r="170" spans="1:10" ht="25.05" customHeight="1" x14ac:dyDescent="0.25">
      <c r="A170" s="184" t="s">
        <v>142</v>
      </c>
      <c r="B170" s="93">
        <f>-B44</f>
        <v>0</v>
      </c>
      <c r="C170" s="71"/>
      <c r="D170" s="287">
        <f>-D44</f>
        <v>0</v>
      </c>
      <c r="F170" s="287">
        <f>-F44</f>
        <v>0</v>
      </c>
      <c r="G170" s="336"/>
      <c r="H170" s="287">
        <f>-H44</f>
        <v>0</v>
      </c>
      <c r="I170" s="336"/>
    </row>
    <row r="171" spans="1:10" ht="25.05" customHeight="1" x14ac:dyDescent="0.25">
      <c r="A171" s="185" t="s">
        <v>146</v>
      </c>
      <c r="B171" s="84">
        <f>SUM(B166:B170)</f>
        <v>0</v>
      </c>
      <c r="C171" s="71"/>
      <c r="D171" s="280">
        <f>SUM(D166:D170)</f>
        <v>0</v>
      </c>
      <c r="F171" s="280">
        <f>SUM(F166:F170)</f>
        <v>0</v>
      </c>
      <c r="G171" s="336"/>
      <c r="H171" s="290">
        <f>SUM(H166:H170)</f>
        <v>0</v>
      </c>
      <c r="I171" s="336"/>
    </row>
    <row r="172" spans="1:10" ht="25.05" customHeight="1" x14ac:dyDescent="0.25">
      <c r="A172" s="175" t="s">
        <v>147</v>
      </c>
      <c r="B172" s="88">
        <f>ROUNDDOWN(B165-B171,2)</f>
        <v>0</v>
      </c>
      <c r="C172" s="89" t="str">
        <f>IF((B172)=0,"",IF((B172)&lt;&gt;0,"Kontrollera siffrorna!"))</f>
        <v/>
      </c>
      <c r="D172" s="283">
        <f>ROUNDDOWN(D165-D171,2)</f>
        <v>0</v>
      </c>
      <c r="F172" s="283">
        <f>ROUNDDOWN(F165-F171,2)</f>
        <v>0</v>
      </c>
      <c r="G172" s="336"/>
      <c r="H172" s="283">
        <f>ROUNDDOWN(H165-H171,2)</f>
        <v>0</v>
      </c>
      <c r="I172" s="336"/>
    </row>
    <row r="173" spans="1:10" ht="25.05" customHeight="1" x14ac:dyDescent="0.25">
      <c r="A173" s="156" t="s">
        <v>148</v>
      </c>
      <c r="B173" s="153"/>
      <c r="C173" s="71"/>
      <c r="D173" s="278"/>
      <c r="F173" s="278"/>
      <c r="G173" s="336"/>
      <c r="H173" s="278"/>
      <c r="I173" s="336"/>
    </row>
    <row r="174" spans="1:10" ht="25.05" customHeight="1" x14ac:dyDescent="0.25">
      <c r="A174" s="182" t="s">
        <v>149</v>
      </c>
      <c r="B174" s="82"/>
      <c r="C174" s="71"/>
      <c r="D174" s="279"/>
      <c r="F174" s="279"/>
      <c r="G174" s="336"/>
      <c r="H174" s="279"/>
      <c r="I174" s="336"/>
    </row>
    <row r="175" spans="1:10" ht="25.05" customHeight="1" x14ac:dyDescent="0.25">
      <c r="A175" s="175" t="s">
        <v>150</v>
      </c>
      <c r="B175" s="87">
        <f>-B162</f>
        <v>0</v>
      </c>
      <c r="C175" s="71"/>
      <c r="D175" s="282">
        <f>-D162</f>
        <v>0</v>
      </c>
      <c r="F175" s="282">
        <f>-F162</f>
        <v>0</v>
      </c>
      <c r="G175" s="336"/>
      <c r="H175" s="282">
        <f>-H162</f>
        <v>0</v>
      </c>
      <c r="I175" s="336"/>
    </row>
    <row r="176" spans="1:10" ht="25.05" customHeight="1" x14ac:dyDescent="0.25">
      <c r="A176" s="175" t="s">
        <v>151</v>
      </c>
      <c r="B176" s="88">
        <f>SUM(B174:B175)</f>
        <v>0</v>
      </c>
      <c r="C176" s="71"/>
      <c r="D176" s="283">
        <f>SUM(D174:D175)</f>
        <v>0</v>
      </c>
      <c r="F176" s="283">
        <f>SUM(F174:F175)</f>
        <v>0</v>
      </c>
      <c r="G176" s="336"/>
      <c r="H176" s="283">
        <f>SUM(H174:H175)</f>
        <v>0</v>
      </c>
      <c r="I176" s="336"/>
    </row>
    <row r="177" spans="1:10" ht="25.05" customHeight="1" x14ac:dyDescent="0.25">
      <c r="A177" s="182" t="s">
        <v>152</v>
      </c>
      <c r="B177" s="90">
        <f>'Efterkalkyl 2018'!B174</f>
        <v>0</v>
      </c>
      <c r="C177" s="71"/>
      <c r="D177" s="284">
        <f>'Efterkalkyl 2018'!D174</f>
        <v>0</v>
      </c>
      <c r="F177" s="284">
        <f>'Efterkalkyl 2018'!F174</f>
        <v>0</v>
      </c>
      <c r="G177" s="336"/>
      <c r="H177" s="284">
        <f>'Efterkalkyl 2018'!H174</f>
        <v>0</v>
      </c>
      <c r="I177" s="336"/>
    </row>
    <row r="178" spans="1:10" ht="25.05" customHeight="1" x14ac:dyDescent="0.25">
      <c r="A178" s="183" t="s">
        <v>153</v>
      </c>
      <c r="B178" s="84">
        <f>B176-B177</f>
        <v>0</v>
      </c>
      <c r="C178" s="71"/>
      <c r="D178" s="280">
        <f>D176-D177</f>
        <v>0</v>
      </c>
      <c r="F178" s="280">
        <f>F176-F177</f>
        <v>0</v>
      </c>
      <c r="G178" s="336"/>
      <c r="H178" s="280">
        <f>H176-H177</f>
        <v>0</v>
      </c>
      <c r="I178" s="336"/>
    </row>
    <row r="179" spans="1:10" s="403" customFormat="1" ht="30.6" customHeight="1" x14ac:dyDescent="0.25">
      <c r="A179" s="174" t="s">
        <v>154</v>
      </c>
      <c r="B179" s="85">
        <f>-B97+B41+B87</f>
        <v>0</v>
      </c>
      <c r="C179" s="71"/>
      <c r="D179" s="85">
        <f>-D97+D41+D87</f>
        <v>0</v>
      </c>
      <c r="E179" s="39"/>
      <c r="F179" s="85">
        <f>-F97+F41+F87</f>
        <v>0</v>
      </c>
      <c r="G179" s="71"/>
      <c r="H179" s="85">
        <f>-H97+H41+H87</f>
        <v>0</v>
      </c>
      <c r="I179" s="71"/>
      <c r="J179" s="274"/>
    </row>
    <row r="180" spans="1:10" ht="25.05" customHeight="1" x14ac:dyDescent="0.25">
      <c r="A180" s="174" t="s">
        <v>155</v>
      </c>
      <c r="B180" s="85">
        <f>B117</f>
        <v>0</v>
      </c>
      <c r="C180" s="71"/>
      <c r="D180" s="281">
        <f>D117</f>
        <v>0</v>
      </c>
      <c r="F180" s="281">
        <f>F117</f>
        <v>0</v>
      </c>
      <c r="G180" s="336"/>
      <c r="H180" s="281">
        <f>H117</f>
        <v>0</v>
      </c>
      <c r="I180" s="336"/>
    </row>
    <row r="181" spans="1:10" ht="25.05" customHeight="1" x14ac:dyDescent="0.25">
      <c r="A181" s="174" t="s">
        <v>156</v>
      </c>
      <c r="B181" s="85">
        <f>B127</f>
        <v>0</v>
      </c>
      <c r="C181" s="71"/>
      <c r="D181" s="281">
        <f>D127</f>
        <v>0</v>
      </c>
      <c r="E181" s="91"/>
      <c r="F181" s="281">
        <f>F127</f>
        <v>0</v>
      </c>
      <c r="G181" s="336"/>
      <c r="H181" s="281">
        <f>H127</f>
        <v>0</v>
      </c>
      <c r="I181" s="336"/>
    </row>
    <row r="182" spans="1:10" ht="25.05" customHeight="1" x14ac:dyDescent="0.25">
      <c r="A182" s="175" t="s">
        <v>151</v>
      </c>
      <c r="B182" s="315">
        <f>B179-B181-B180</f>
        <v>0</v>
      </c>
      <c r="C182" s="71"/>
      <c r="D182" s="285">
        <f>D179-D181-D180</f>
        <v>0</v>
      </c>
      <c r="F182" s="285">
        <f>F179-F181-F180</f>
        <v>0</v>
      </c>
      <c r="G182" s="336"/>
      <c r="H182" s="285">
        <f>H179-H181-H180</f>
        <v>0</v>
      </c>
      <c r="I182" s="336"/>
    </row>
    <row r="183" spans="1:10" ht="25.05" customHeight="1" x14ac:dyDescent="0.25">
      <c r="A183" s="175" t="s">
        <v>147</v>
      </c>
      <c r="B183" s="85">
        <f>ROUNDDOWN(IF(B178&gt;0,B178-B182,-B178+B182),2)</f>
        <v>0</v>
      </c>
      <c r="C183" s="92" t="str">
        <f>IF((B183)=0,"",IF((B183)&lt;&gt;0,"Kontrollera siffrorna!"))</f>
        <v/>
      </c>
      <c r="D183" s="281">
        <f>ROUNDDOWN(IF(D178&gt;0,D178-D182,-D178+D182),2)</f>
        <v>0</v>
      </c>
      <c r="F183" s="281">
        <f>ROUNDDOWN(IF(F178&gt;0,F178-F182,-F178+F182),2)</f>
        <v>0</v>
      </c>
      <c r="G183" s="336"/>
      <c r="H183" s="281">
        <f>ROUNDDOWN(IF(H178&gt;0,H178-H182,-H178+H182),2)</f>
        <v>0</v>
      </c>
      <c r="I183" s="336"/>
    </row>
    <row r="184" spans="1:10" ht="25.05" customHeight="1" x14ac:dyDescent="0.25">
      <c r="A184" s="157" t="s">
        <v>157</v>
      </c>
      <c r="B184" s="158"/>
      <c r="C184" s="71"/>
      <c r="D184" s="286"/>
      <c r="F184" s="286"/>
      <c r="G184" s="336"/>
      <c r="H184" s="286"/>
      <c r="I184" s="336"/>
    </row>
    <row r="185" spans="1:10" ht="25.05" customHeight="1" x14ac:dyDescent="0.25">
      <c r="A185" s="174" t="s">
        <v>158</v>
      </c>
      <c r="B185" s="82"/>
      <c r="C185" s="71"/>
      <c r="D185" s="279"/>
      <c r="F185" s="279"/>
      <c r="G185" s="336"/>
      <c r="H185" s="279"/>
      <c r="I185" s="336"/>
    </row>
    <row r="186" spans="1:10" ht="25.05" customHeight="1" x14ac:dyDescent="0.25">
      <c r="A186" s="175" t="s">
        <v>159</v>
      </c>
      <c r="B186" s="90"/>
      <c r="C186" s="71"/>
      <c r="D186" s="284"/>
      <c r="F186" s="284"/>
      <c r="G186" s="336"/>
      <c r="H186" s="284"/>
      <c r="I186" s="336"/>
    </row>
    <row r="187" spans="1:10" ht="25.05" customHeight="1" x14ac:dyDescent="0.25">
      <c r="A187" s="175" t="s">
        <v>151</v>
      </c>
      <c r="B187" s="88">
        <f>SUM(B185:B186)</f>
        <v>0</v>
      </c>
      <c r="C187" s="71"/>
      <c r="D187" s="283">
        <f>SUM(D185:D186)</f>
        <v>0</v>
      </c>
      <c r="F187" s="283">
        <f>SUM(F185:F186)</f>
        <v>0</v>
      </c>
      <c r="G187" s="336"/>
      <c r="H187" s="283">
        <f>SUM(H185:H186)</f>
        <v>0</v>
      </c>
      <c r="I187" s="336"/>
    </row>
    <row r="188" spans="1:10" ht="25.05" customHeight="1" x14ac:dyDescent="0.25">
      <c r="A188" s="174" t="s">
        <v>160</v>
      </c>
      <c r="B188" s="82">
        <f>'Efterkalkyl 2018'!B185</f>
        <v>0</v>
      </c>
      <c r="C188" s="71"/>
      <c r="D188" s="279">
        <f>'Efterkalkyl 2018'!D185</f>
        <v>0</v>
      </c>
      <c r="F188" s="279">
        <f>'Efterkalkyl 2018'!F185</f>
        <v>0</v>
      </c>
      <c r="G188" s="336"/>
      <c r="H188" s="279">
        <f>'Efterkalkyl 2018'!H185</f>
        <v>0</v>
      </c>
      <c r="I188" s="336"/>
    </row>
    <row r="189" spans="1:10" ht="25.05" customHeight="1" x14ac:dyDescent="0.25">
      <c r="A189" s="174" t="s">
        <v>161</v>
      </c>
      <c r="B189" s="90">
        <f>'Efterkalkyl 2018'!B186</f>
        <v>0</v>
      </c>
      <c r="C189" s="71"/>
      <c r="D189" s="284">
        <f>'Efterkalkyl 2018'!D186</f>
        <v>0</v>
      </c>
      <c r="F189" s="284">
        <f>'Efterkalkyl 2018'!F186</f>
        <v>0</v>
      </c>
      <c r="G189" s="336"/>
      <c r="H189" s="284">
        <f>'Efterkalkyl 2018'!H186</f>
        <v>0</v>
      </c>
      <c r="I189" s="336"/>
    </row>
    <row r="190" spans="1:10" ht="25.05" customHeight="1" x14ac:dyDescent="0.25">
      <c r="A190" s="175" t="s">
        <v>151</v>
      </c>
      <c r="B190" s="93">
        <f>SUM(B188:B189)</f>
        <v>0</v>
      </c>
      <c r="C190" s="71"/>
      <c r="D190" s="287">
        <f>SUM(D188:D189)</f>
        <v>0</v>
      </c>
      <c r="F190" s="287">
        <f>SUM(F188:F189)</f>
        <v>0</v>
      </c>
      <c r="G190" s="336"/>
      <c r="H190" s="287">
        <f>SUM(H188:H189)</f>
        <v>0</v>
      </c>
      <c r="I190" s="336"/>
    </row>
    <row r="191" spans="1:10" ht="25.05" customHeight="1" x14ac:dyDescent="0.25">
      <c r="A191" s="109" t="s">
        <v>162</v>
      </c>
      <c r="B191" s="84">
        <f>B187-B190</f>
        <v>0</v>
      </c>
      <c r="C191" s="71"/>
      <c r="D191" s="280">
        <f>D187-D190</f>
        <v>0</v>
      </c>
      <c r="F191" s="280">
        <f>F187-F190</f>
        <v>0</v>
      </c>
      <c r="G191" s="336"/>
      <c r="H191" s="280">
        <f>H187-H190</f>
        <v>0</v>
      </c>
      <c r="I191" s="336"/>
    </row>
    <row r="192" spans="1:10" ht="31.2" customHeight="1" x14ac:dyDescent="0.25">
      <c r="A192" s="174" t="s">
        <v>163</v>
      </c>
      <c r="B192" s="85">
        <f>B99+B23-B43-B52-B53-B69-B70</f>
        <v>0</v>
      </c>
      <c r="C192" s="71"/>
      <c r="D192" s="281">
        <f>D99+D23-D43-D52-D53-D69-D70</f>
        <v>0</v>
      </c>
      <c r="F192" s="281">
        <f>F99+F23-F43-F52-F53-F69-F70</f>
        <v>0</v>
      </c>
      <c r="G192" s="336"/>
      <c r="H192" s="281">
        <f>H99+H23-H43-H52-H53-H69-H70</f>
        <v>0</v>
      </c>
      <c r="I192" s="336"/>
    </row>
    <row r="193" spans="1:9" ht="25.05" customHeight="1" x14ac:dyDescent="0.25">
      <c r="A193" s="174" t="s">
        <v>164</v>
      </c>
      <c r="B193" s="85">
        <f>B116</f>
        <v>0</v>
      </c>
      <c r="C193" s="71"/>
      <c r="D193" s="281">
        <f>D116</f>
        <v>0</v>
      </c>
      <c r="F193" s="281">
        <f>F116</f>
        <v>0</v>
      </c>
      <c r="G193" s="336"/>
      <c r="H193" s="281">
        <f>H116</f>
        <v>0</v>
      </c>
      <c r="I193" s="336"/>
    </row>
    <row r="194" spans="1:9" ht="25.05" customHeight="1" x14ac:dyDescent="0.25">
      <c r="A194" s="174" t="s">
        <v>165</v>
      </c>
      <c r="B194" s="93">
        <f>B126</f>
        <v>0</v>
      </c>
      <c r="C194" s="71"/>
      <c r="D194" s="287">
        <f>D126</f>
        <v>0</v>
      </c>
      <c r="F194" s="287">
        <f>F126</f>
        <v>0</v>
      </c>
      <c r="G194" s="336"/>
      <c r="H194" s="287">
        <f>H126</f>
        <v>0</v>
      </c>
      <c r="I194" s="336"/>
    </row>
    <row r="195" spans="1:9" ht="25.05" customHeight="1" x14ac:dyDescent="0.25">
      <c r="A195" s="175" t="s">
        <v>151</v>
      </c>
      <c r="B195" s="88">
        <f>SUM(B192:B194)</f>
        <v>0</v>
      </c>
      <c r="C195" s="71"/>
      <c r="D195" s="283">
        <f>SUM(D192:D194)</f>
        <v>0</v>
      </c>
      <c r="F195" s="283">
        <f>SUM(F192:F194)</f>
        <v>0</v>
      </c>
      <c r="G195" s="336"/>
      <c r="H195" s="283">
        <f>SUM(H192:H194)</f>
        <v>0</v>
      </c>
      <c r="I195" s="336"/>
    </row>
    <row r="196" spans="1:9" ht="25.05" customHeight="1" x14ac:dyDescent="0.25">
      <c r="A196" s="175" t="s">
        <v>147</v>
      </c>
      <c r="B196" s="85">
        <f>ROUNDDOWN(IF(B191&gt;0,B191-B195,-B191+B195),2)</f>
        <v>0</v>
      </c>
      <c r="C196" s="92" t="str">
        <f>IF((B196)=0,"",IF((B196)&lt;&gt;0,"Kontrollera siffrorna!"))</f>
        <v/>
      </c>
      <c r="D196" s="281">
        <f>ROUNDDOWN(IF(D191&gt;0,D191-D195,-D191+D195),2)</f>
        <v>0</v>
      </c>
      <c r="F196" s="281">
        <f>ROUNDDOWN(IF(F191&gt;0,F191-F195,-F191+F195),2)</f>
        <v>0</v>
      </c>
      <c r="G196" s="336"/>
      <c r="H196" s="281">
        <f>ROUNDDOWN(IF(H191&gt;0,H191-H195,-H191+H195),2)</f>
        <v>0</v>
      </c>
      <c r="I196" s="336"/>
    </row>
    <row r="197" spans="1:9" ht="25.05" customHeight="1" x14ac:dyDescent="0.25">
      <c r="A197" s="159" t="s">
        <v>166</v>
      </c>
      <c r="B197" s="160"/>
      <c r="C197" s="71"/>
      <c r="D197" s="288"/>
      <c r="F197" s="288"/>
      <c r="G197" s="336"/>
      <c r="H197" s="288"/>
      <c r="I197" s="336"/>
    </row>
    <row r="198" spans="1:9" ht="25.05" customHeight="1" x14ac:dyDescent="0.25">
      <c r="A198" s="176" t="s">
        <v>167</v>
      </c>
      <c r="B198" s="82"/>
      <c r="C198" s="71"/>
      <c r="D198" s="279"/>
      <c r="F198" s="279"/>
      <c r="G198" s="336"/>
      <c r="H198" s="279"/>
      <c r="I198" s="336"/>
    </row>
    <row r="199" spans="1:9" ht="29.4" customHeight="1" x14ac:dyDescent="0.25">
      <c r="A199" s="176" t="s">
        <v>168</v>
      </c>
      <c r="B199" s="90">
        <f>'Efterkalkyl 2018'!B198</f>
        <v>0</v>
      </c>
      <c r="C199" s="71"/>
      <c r="D199" s="284">
        <f>'Efterkalkyl 2018'!D198</f>
        <v>0</v>
      </c>
      <c r="F199" s="284">
        <f>'Efterkalkyl 2018'!F198</f>
        <v>0</v>
      </c>
      <c r="G199" s="336"/>
      <c r="H199" s="284">
        <f>'Efterkalkyl 2018'!H198</f>
        <v>0</v>
      </c>
      <c r="I199" s="336"/>
    </row>
    <row r="200" spans="1:9" ht="25.05" customHeight="1" x14ac:dyDescent="0.25">
      <c r="A200" s="108" t="s">
        <v>169</v>
      </c>
      <c r="B200" s="84">
        <f>B198-B199</f>
        <v>0</v>
      </c>
      <c r="C200" s="71"/>
      <c r="D200" s="280">
        <f>D198-D199</f>
        <v>0</v>
      </c>
      <c r="F200" s="280">
        <f>F198-F199</f>
        <v>0</v>
      </c>
      <c r="G200" s="336"/>
      <c r="H200" s="280">
        <f>H198-H199</f>
        <v>0</v>
      </c>
      <c r="I200" s="336"/>
    </row>
    <row r="201" spans="1:9" ht="31.2" customHeight="1" x14ac:dyDescent="0.25">
      <c r="A201" s="177" t="s">
        <v>170</v>
      </c>
      <c r="B201" s="82">
        <f>B98</f>
        <v>0</v>
      </c>
      <c r="C201" s="71"/>
      <c r="D201" s="279">
        <f>D98</f>
        <v>0</v>
      </c>
      <c r="F201" s="279">
        <f>F98</f>
        <v>0</v>
      </c>
      <c r="G201" s="336"/>
      <c r="H201" s="279">
        <f>H98</f>
        <v>0</v>
      </c>
      <c r="I201" s="336"/>
    </row>
    <row r="202" spans="1:9" ht="25.05" customHeight="1" x14ac:dyDescent="0.25">
      <c r="A202" s="177" t="s">
        <v>171</v>
      </c>
      <c r="B202" s="82"/>
      <c r="C202" s="71"/>
      <c r="D202" s="279"/>
      <c r="F202" s="279"/>
      <c r="G202" s="336"/>
      <c r="H202" s="279"/>
      <c r="I202" s="336"/>
    </row>
    <row r="203" spans="1:9" ht="25.05" customHeight="1" x14ac:dyDescent="0.25">
      <c r="A203" s="177" t="s">
        <v>172</v>
      </c>
      <c r="B203" s="90"/>
      <c r="C203" s="71"/>
      <c r="D203" s="284"/>
      <c r="F203" s="284"/>
      <c r="G203" s="336"/>
      <c r="H203" s="284"/>
      <c r="I203" s="336"/>
    </row>
    <row r="204" spans="1:9" ht="25.05" customHeight="1" x14ac:dyDescent="0.25">
      <c r="A204" s="178" t="s">
        <v>151</v>
      </c>
      <c r="B204" s="94">
        <f>SUM(B201:B203)</f>
        <v>0</v>
      </c>
      <c r="C204" s="71"/>
      <c r="D204" s="289">
        <f>SUM(D201:D203)</f>
        <v>0</v>
      </c>
      <c r="F204" s="289">
        <f>SUM(F201:F203)</f>
        <v>0</v>
      </c>
      <c r="G204" s="336"/>
      <c r="H204" s="289">
        <f>SUM(H201:H203)</f>
        <v>0</v>
      </c>
      <c r="I204" s="336"/>
    </row>
    <row r="205" spans="1:9" ht="25.05" customHeight="1" x14ac:dyDescent="0.25">
      <c r="A205" s="110" t="s">
        <v>147</v>
      </c>
      <c r="B205" s="88">
        <f>ROUNDDOWN(IF(B200&gt;0,B200-B204,-B200-B204),2)</f>
        <v>0</v>
      </c>
      <c r="C205" s="92" t="str">
        <f>IF((B205)=0,"",IF((B205)&lt;&gt;0,"Kontrollera siffrorna!"))</f>
        <v/>
      </c>
      <c r="D205" s="283">
        <f>ROUNDDOWN(IF(D200&gt;0,D200-D204,-D200-D204),2)</f>
        <v>0</v>
      </c>
      <c r="F205" s="283">
        <f>ROUNDDOWN(IF(F200&gt;0,F200-F204,-F200-F204),2)</f>
        <v>0</v>
      </c>
      <c r="G205" s="336"/>
      <c r="H205" s="283">
        <f>ROUNDDOWN(IF(H200&gt;0,H200-H204,-H200-H204),2)</f>
        <v>0</v>
      </c>
      <c r="I205" s="336"/>
    </row>
    <row r="206" spans="1:9" ht="25.05" customHeight="1" x14ac:dyDescent="0.25">
      <c r="A206" s="157" t="s">
        <v>173</v>
      </c>
      <c r="B206" s="158"/>
      <c r="C206" s="71"/>
      <c r="D206" s="286"/>
      <c r="E206" s="95"/>
      <c r="F206" s="286"/>
      <c r="G206" s="336"/>
      <c r="H206" s="286"/>
      <c r="I206" s="336"/>
    </row>
    <row r="207" spans="1:9" ht="25.05" customHeight="1" x14ac:dyDescent="0.25">
      <c r="A207" s="175" t="s">
        <v>174</v>
      </c>
      <c r="B207" s="82"/>
      <c r="C207" s="71"/>
      <c r="D207" s="279"/>
      <c r="E207" s="95"/>
      <c r="F207" s="279"/>
      <c r="G207" s="336"/>
      <c r="H207" s="279"/>
      <c r="I207" s="336"/>
    </row>
    <row r="208" spans="1:9" ht="25.05" customHeight="1" x14ac:dyDescent="0.25">
      <c r="A208" s="175" t="s">
        <v>175</v>
      </c>
      <c r="B208" s="90">
        <f>'Efterkalkyl 2018'!B207</f>
        <v>0</v>
      </c>
      <c r="C208" s="71"/>
      <c r="D208" s="284">
        <f>'Efterkalkyl 2018'!D207</f>
        <v>0</v>
      </c>
      <c r="E208" s="95"/>
      <c r="F208" s="284">
        <f>'Efterkalkyl 2018'!F207</f>
        <v>0</v>
      </c>
      <c r="G208" s="336"/>
      <c r="H208" s="284">
        <f>'Efterkalkyl 2018'!H207</f>
        <v>0</v>
      </c>
      <c r="I208" s="336"/>
    </row>
    <row r="209" spans="1:9" ht="25.05" customHeight="1" x14ac:dyDescent="0.25">
      <c r="A209" s="179" t="s">
        <v>176</v>
      </c>
      <c r="B209" s="96">
        <f>B207-B208</f>
        <v>0</v>
      </c>
      <c r="C209" s="71"/>
      <c r="D209" s="290">
        <f>D207-D208</f>
        <v>0</v>
      </c>
      <c r="E209" s="95"/>
      <c r="F209" s="290">
        <f>F207-F208</f>
        <v>0</v>
      </c>
      <c r="G209" s="336"/>
      <c r="H209" s="290">
        <f>H207-H208</f>
        <v>0</v>
      </c>
      <c r="I209" s="336"/>
    </row>
    <row r="210" spans="1:9" ht="25.05" customHeight="1" x14ac:dyDescent="0.25">
      <c r="A210" s="175" t="s">
        <v>177</v>
      </c>
      <c r="B210" s="90"/>
      <c r="C210" s="71"/>
      <c r="D210" s="284"/>
      <c r="E210" s="95"/>
      <c r="F210" s="284"/>
      <c r="G210" s="336"/>
      <c r="H210" s="284"/>
      <c r="I210" s="336"/>
    </row>
    <row r="211" spans="1:9" ht="25.05" customHeight="1" x14ac:dyDescent="0.25">
      <c r="A211" s="175" t="s">
        <v>147</v>
      </c>
      <c r="B211" s="97">
        <f>ROUNDDOWN(IF(B209&gt;0,B209-B210,-B209-B210),2)</f>
        <v>0</v>
      </c>
      <c r="C211" s="71"/>
      <c r="D211" s="287">
        <f>ROUNDDOWN(IF(D209&gt;0,D209-D210,-D209-D210),2)</f>
        <v>0</v>
      </c>
      <c r="E211" s="95"/>
      <c r="F211" s="287">
        <f>ROUNDDOWN(IF(F209&gt;0,F209-F210,-F209-F210),2)</f>
        <v>0</v>
      </c>
      <c r="G211" s="336"/>
      <c r="H211" s="287">
        <f>ROUNDDOWN(IF(H209&gt;0,H209-H210,-H209-H210),2)</f>
        <v>0</v>
      </c>
      <c r="I211" s="336"/>
    </row>
    <row r="212" spans="1:9" ht="25.05" customHeight="1" x14ac:dyDescent="0.25">
      <c r="A212" s="157" t="s">
        <v>178</v>
      </c>
      <c r="B212" s="158"/>
      <c r="C212" s="71"/>
      <c r="E212" s="95"/>
      <c r="F212" s="40"/>
      <c r="G212" s="336"/>
      <c r="H212" s="336"/>
      <c r="I212" s="336"/>
    </row>
    <row r="213" spans="1:9" ht="31.2" customHeight="1" x14ac:dyDescent="0.25">
      <c r="A213" s="180" t="s">
        <v>179</v>
      </c>
      <c r="B213" s="98">
        <f>B61+B78+B93+B96+B121+B131+B137</f>
        <v>0</v>
      </c>
      <c r="C213" s="71"/>
      <c r="E213" s="95"/>
      <c r="F213" s="40"/>
      <c r="G213" s="336"/>
      <c r="H213" s="336"/>
      <c r="I213" s="336"/>
    </row>
    <row r="214" spans="1:9" ht="31.2" customHeight="1" x14ac:dyDescent="0.25">
      <c r="A214" s="180" t="s">
        <v>180</v>
      </c>
      <c r="B214" s="99">
        <f>B157</f>
        <v>0</v>
      </c>
      <c r="C214" s="71"/>
      <c r="E214" s="95"/>
      <c r="F214" s="40"/>
      <c r="G214" s="336"/>
      <c r="H214" s="336"/>
      <c r="I214" s="336"/>
    </row>
    <row r="215" spans="1:9" ht="31.2" customHeight="1" x14ac:dyDescent="0.25">
      <c r="A215" s="181" t="s">
        <v>147</v>
      </c>
      <c r="B215" s="93">
        <f>ROUNDDOWN(B213-B214,2)</f>
        <v>0</v>
      </c>
      <c r="C215" s="92" t="str">
        <f>IF((B215)=0,"",IF((B215)&lt;&gt;0,"Kontrollera siffrorna!"))</f>
        <v/>
      </c>
      <c r="E215" s="95"/>
      <c r="F215" s="40"/>
      <c r="G215" s="336"/>
      <c r="H215" s="336"/>
      <c r="I215" s="336"/>
    </row>
    <row r="216" spans="1:9" ht="44.4" customHeight="1" x14ac:dyDescent="0.25">
      <c r="A216" s="54" t="s">
        <v>181</v>
      </c>
      <c r="E216" s="95"/>
      <c r="F216" s="40"/>
      <c r="G216" s="336"/>
      <c r="H216" s="336"/>
      <c r="I216" s="336"/>
    </row>
    <row r="217" spans="1:9" ht="85.8" customHeight="1" x14ac:dyDescent="0.25">
      <c r="A217" s="100"/>
      <c r="B217"/>
      <c r="C217" s="101"/>
      <c r="E217" s="95"/>
      <c r="F217" s="40"/>
      <c r="G217" s="336"/>
      <c r="H217" s="336"/>
      <c r="I217" s="336"/>
    </row>
    <row r="218" spans="1:9" ht="23.4" customHeight="1" x14ac:dyDescent="0.25">
      <c r="A218" s="44" t="s">
        <v>182</v>
      </c>
      <c r="E218" s="95"/>
      <c r="F218" s="40"/>
      <c r="G218" s="336"/>
      <c r="H218" s="336"/>
      <c r="I218" s="336"/>
    </row>
    <row r="219" spans="1:9" ht="54.6" customHeight="1" x14ac:dyDescent="0.25">
      <c r="A219" s="162" t="s">
        <v>183</v>
      </c>
      <c r="B219"/>
      <c r="C219" s="102"/>
      <c r="D219" s="71"/>
      <c r="E219" s="71"/>
      <c r="F219" s="40"/>
      <c r="G219" s="336"/>
      <c r="H219" s="336"/>
      <c r="I219" s="336"/>
    </row>
    <row r="220" spans="1:9" ht="43.2" customHeight="1" x14ac:dyDescent="0.25">
      <c r="A220" s="163" t="s">
        <v>184</v>
      </c>
      <c r="B220"/>
      <c r="C220" s="71"/>
      <c r="E220" s="95"/>
      <c r="F220" s="40"/>
      <c r="G220" s="317"/>
      <c r="H220" s="317"/>
      <c r="I220" s="317"/>
    </row>
    <row r="221" spans="1:9" ht="27.6" x14ac:dyDescent="0.25">
      <c r="A221" s="54" t="s">
        <v>185</v>
      </c>
      <c r="F221" s="40"/>
      <c r="G221" s="317"/>
      <c r="H221" s="317"/>
      <c r="I221" s="317"/>
    </row>
    <row r="222" spans="1:9" x14ac:dyDescent="0.25">
      <c r="F222" s="40"/>
      <c r="G222" s="291"/>
      <c r="H222" s="291"/>
      <c r="I222" s="291"/>
    </row>
    <row r="223" spans="1:9" x14ac:dyDescent="0.25">
      <c r="F223" s="40"/>
      <c r="G223" s="291"/>
      <c r="H223" s="291"/>
      <c r="I223" s="291"/>
    </row>
    <row r="224" spans="1:9" x14ac:dyDescent="0.25">
      <c r="F224" s="40"/>
      <c r="G224" s="291"/>
      <c r="H224" s="291"/>
      <c r="I224" s="291"/>
    </row>
  </sheetData>
  <sheetProtection algorithmName="SHA-512" hashValue="XbYDf1LGU53JrAEpsFsfZ0anN1LMhP0uLQFdJP+7JPQbRfSzMlGMreR115+BhU8B2Fw7QJlzQvuSd24AwOp18g==" saltValue="Wl7YMA9jxRloZSLsRWpzfQ==" spinCount="100000" sheet="1" objects="1" scenarios="1"/>
  <conditionalFormatting sqref="B3">
    <cfRule type="expression" dxfId="31" priority="4">
      <formula>B3=#REF!</formula>
    </cfRule>
  </conditionalFormatting>
  <conditionalFormatting sqref="D3">
    <cfRule type="expression" dxfId="30" priority="3">
      <formula>D3=#REF!</formula>
    </cfRule>
  </conditionalFormatting>
  <conditionalFormatting sqref="F3">
    <cfRule type="expression" dxfId="29" priority="2">
      <formula>F3=#REF!</formula>
    </cfRule>
  </conditionalFormatting>
  <conditionalFormatting sqref="H3">
    <cfRule type="expression" dxfId="28" priority="1">
      <formula>H3=#REF!</formula>
    </cfRule>
  </conditionalFormatting>
  <dataValidations count="34">
    <dataValidation allowBlank="1" showErrorMessage="1" promptTitle="Pakollinen syöttötieto" prompt="Edellisen tilikauden taseen rahoitusasema on esitettävä laskelmassa. Summat otetaan edellisen tilikauden tilinpäätöksestä tai jälkilaskelmasta. " sqref="B154" xr:uid="{ADEB8F3C-9F50-4BBA-B4D6-98A40AA7DE4A}"/>
    <dataValidation allowBlank="1" showErrorMessage="1" prompt="_x000a__x000a_" sqref="H96" xr:uid="{1F36EB4E-766E-422A-AEA3-A67201E6F671}"/>
    <dataValidation allowBlank="1" showInputMessage="1" showErrorMessage="1" prompt="Täytä huoneistoala- ja tilikauden pituus -solu. " sqref="E64 E82" xr:uid="{DA61A4DA-92AF-420C-9750-7A03CAC4004C}"/>
    <dataValidation allowBlank="1" showErrorMessage="1" promptTitle="Vuokravakuuksien esittäminen" prompt="Vuokravakuudet esitetään  lyhyt.aik.veloissa, jos kirjanpidossa kirjattu lyhytaikaisiin. Jos kirjanpidossa kirjattu pitkäaikaisiin, vakuudet esitetään muissa  rahoitukseen vaikuttavissa tapahtumissa. " sqref="B155" xr:uid="{1C1A6C1A-5F74-460A-A0F8-877926EADBB1}"/>
    <dataValidation allowBlank="1" showInputMessage="1" showErrorMessage="1" promptTitle="Ohje ruutujen vapauttamiseen" prompt="Ruudut ovat kiinnitetty B4-ruudusta, jotta otsikot näkyvät siirryttäessä laskelmalla alaspäin ja sivusuunnassa. Ruudut voi vapauttaa B4-ruudusta seuraavasti: Näytä&gt; Kiinnitä ruudut &gt; Vapauta ruudut." sqref="B4" xr:uid="{AA404939-DB11-41D9-A4BC-7D3043BDD07E}"/>
    <dataValidation allowBlank="1" showInputMessage="1" showErrorMessage="1" promptTitle="Vuokravakuudet" prompt="Esitetään pelkästään lainat. Jos vuokravakuudet on kirjattu pitkäaikaisiin velkoihin, esitetään ne muissa rahoitukseen vaikuttavissa tapahtumissa. " sqref="D185 F185 H185" xr:uid="{F488F994-1098-44C6-8DCE-67223CDC2870}"/>
    <dataValidation allowBlank="1" showInputMessage="1" showErrorMessage="1" prompt="Fyll i enhetens räkenskapsperiod från startdatumet till slutdatumet i den här rutan. T.ex. 1.1-31.12.2023." sqref="A9" xr:uid="{B7410051-B021-420C-B37A-D6BCE9D38832}"/>
    <dataValidation operator="notBetween" showInputMessage="1" showErrorMessage="1" sqref="A11" xr:uid="{F650438B-785F-4955-8948-935B6C0E71DD}"/>
    <dataValidation allowBlank="1" showInputMessage="1" showErrorMessage="1" promptTitle="Övriga hyresintäkter" prompt="Kom ihåg att dra av hyresintäkter som hänför sig till övriga kostnader (t.ex. som samlats in som avsättningar), om de inte har specificerats i bokföringen." sqref="B18 D18 F18 H18" xr:uid="{F7C24741-047D-47E8-B1FD-1142F2550DBF}"/>
    <dataValidation allowBlank="1" showInputMessage="1" showErrorMessage="1" promptTitle="Obs." prompt="Obs! Nyttjandegraden fås automatiskt med formel = realiserade hyror / budgeterade hyror. _x000a__x000a_Kalkylen skyddas med lösenordet ”ara”." sqref="B16" xr:uid="{EBFFA77C-731D-4DC5-8818-01863916DDC9}"/>
    <dataValidation allowBlank="1" showInputMessage="1" showErrorMessage="1" promptTitle="Bokföring av kostnader" prompt="Kostnaderna matas in med plustecken." sqref="B27 D27 F27 H27" xr:uid="{94EEF4C8-992D-4733-8C4B-BAEE486FB6C8}"/>
    <dataValidation allowBlank="1" showInputMessage="1" showErrorMessage="1" promptTitle="Korrigeringar och aktiveringar" prompt="Korrigeringarna presenteras som ett nettobelopp med plustecken. Om kostnaderna har aktiverats i balansräkningen, anges de aktiverade kostnaderna med ett + under kostnaden. " sqref="B40 B87 H40 D87 F87 D40 F40 H87" xr:uid="{9F1A1587-BECD-4C20-8AB2-FDF992A7123B}"/>
    <dataValidation allowBlank="1" showInputMessage="1" showErrorMessage="1" promptTitle="Aktiveringar" prompt="Om kostnaderna har aktiverats i balansräkningen, anges de aktiverade kostnaderna med ett +. (Reparationskostnader + aktiverade kostnader = penningmedel som använts för reparationer.) Försäljningarna visas med minustecken." sqref="B41 B88 H41 D88 F88 D41 F41 H88" xr:uid="{A053704F-5553-4BBB-A60B-4BCA3FD1146E}"/>
    <dataValidation allowBlank="1" showInputMessage="1" showErrorMessage="1" promptTitle="Hyresutjämning" prompt="Om kostnaderna utjämnas, presenteras ingen utjämning av hyran i beräkningen på samfunds- och utjämningsgruppsnivå, eftersom kostnaderna har fördelats på alla objekt." sqref="B45 B58 B75 B90 D45 F45 H45 D58 F58 H58 D75 F75 H75 D90 F90 H90" xr:uid="{572FBCCA-CECB-4DA3-8FA8-0C3D2678A5BD}"/>
    <dataValidation allowBlank="1" showInputMessage="1" showErrorMessage="1" promptTitle="Amorteringar" prompt="Ange endast amorteringar på objekt som omfattas av självkostnadshyran." sqref="B52 B69 D52 F52 H52 D69 F69 H69" xr:uid="{22F70777-F18E-4C5F-99D9-23FAE36CC9CF}"/>
    <dataValidation allowBlank="1" showInputMessage="1" showErrorMessage="1" promptTitle="Intäkter från avsättningar" prompt="Som intäkter av avsättningar redovisas den verkliga summa som har ackumulerats för avsättningar i hyror. _x000a__x000a_Hyror som samlas in för avsättningar ska också presenteras i hyresbestämningskalkylen._x000a_" sqref="B82 D82 F82 H82" xr:uid="{8BC634CB-FD37-4730-B802-CA4B87AAC153}"/>
    <dataValidation allowBlank="1" showInputMessage="1" showErrorMessage="1" promptTitle="Anvisning" prompt="Från efterkalkylen för föregående räkenskapsperiod ”finansiell återstod för investeringar i självkostnadsuthyrning i slutet av räkenskapsperioden”. _x000a__x000a_" sqref="B96" xr:uid="{7B9BA953-425F-49A0-A4DF-1AFB6E8FC504}"/>
    <dataValidation allowBlank="1" showErrorMessage="1" prompt="_x000a_" sqref="D96" xr:uid="{75EB821E-768A-436E-B445-CE976748842F}"/>
    <dataValidation allowBlank="1" showErrorMessage="1" prompt=" _x000a__x000a_" sqref="F96" xr:uid="{546E407E-AAA3-478D-A329-474B55CC6200}"/>
    <dataValidation allowBlank="1" showInputMessage="1" showErrorMessage="1" promptTitle="Erhållna bidrag" prompt="I summan ingår erhållna understöd för investeringar." sqref="B97 D97 F97 H97" xr:uid="{14FA6553-F8CC-4D49-9750-2C6FD90F385B}"/>
    <dataValidation allowBlank="1" showInputMessage="1" showErrorMessage="1" promptTitle="Hyresgarantier" prompt="Hyresgarantierna upptas bland kortfristiga skulder i den finansiella ställningen i balansräkningen, om de har bokförts bland kortfristiga skulder. Om de har bokförts som långfristiga skulder, presenteras de i andra händelser som påverkar finansieringen." sqref="B150" xr:uid="{EC2C6715-BD6B-4039-AB38-7BF29A71BF35}"/>
    <dataValidation allowBlank="1" showInputMessage="1" showErrorMessage="1" promptTitle="Hyresgarantier" prompt="Hyresgarantierna upptas bland kortfristiga skulder i den finansiella ställningen i balansräkningen, om de har bokförts bland kortfristiga skulder. Om de har bokförts som långfristiga skulder, presenteras de i andra händelser som påverkar finansieringen. " sqref="B185" xr:uid="{FAE52706-30BB-42B8-89BB-E2CBFF0F4687}"/>
    <dataValidation allowBlank="1" showInputMessage="1" showErrorMessage="1" promptTitle="Anvisning" prompt="Siffrorna tas direkt från resultaträkning. Observera att även finansieringskostnader ska läggas till i kostnaderna." sqref="D161 F161 H161" xr:uid="{A26B9F25-0E24-46DD-B2F0-77EFE72AC70B}"/>
    <dataValidation allowBlank="1" showInputMessage="1" showErrorMessage="1" promptTitle="Anvisning" prompt="Siffrorna matas in direkt från resultaträkning. Observera att även finansiella intäkter ska läggas till intäkterna." sqref="D160 F160 H160" xr:uid="{4A875F1E-EAA9-4EF8-9E1D-7105697E25CA}"/>
    <dataValidation allowBlank="1" showInputMessage="1" showErrorMessage="1" promptTitle="Anvisning" prompt="Siffrorna matas in direkt från bokslutet. Observera att även finansiella intäkter ska läggas till intäkterna." sqref="B160" xr:uid="{D92B5C5E-F9A1-4DAF-BBB6-E365A946B63A}"/>
    <dataValidation allowBlank="1" showInputMessage="1" showErrorMessage="1" promptTitle="Anvisning" prompt="Siffrorna tas direkt från bokslutet. Observera att även finansieringskostnader ska läggas till i kostnaderna." sqref="B161" xr:uid="{5AC78C3D-9AF1-445A-864C-F42EA4402CCB}"/>
    <dataValidation allowBlank="1" showErrorMessage="1" promptTitle="Laskukaava" prompt="Muuta laskukaava sen mukaan, onko taseeseen aktivoidut esitetty +merkkisenä vai -merkkisenä. Tässä kaavassa taseeseen aktivoidut on hoito- ja rahoituskuluissa sekä varautumisissa esitetty +merkkisenä. " sqref="F179 B179 D179 H179" xr:uid="{22751374-8756-47D5-9EE1-86CA103EAABA}"/>
    <dataValidation allowBlank="1" showInputMessage="1" showErrorMessage="1" promptTitle="Kontroll" prompt="Kontrollera vid behov formeln. _x000a__x000a_Skyddet kan öppnas med lösenordet ”ara”._x000a_" sqref="B196 D196 F196 H196 B183 D183 F183 H183" xr:uid="{D88C78E7-5093-4A80-BD08-BE0697602EFF}"/>
    <dataValidation allowBlank="1" showInputMessage="1" showErrorMessage="1" promptTitle="Förändringar i eget kapital " prompt="kan vara t.ex. förändringar i aktiekapitalet, förändringar i olika fonder osv. Kontrollera också att dividend inte har dragits av direkt från föregående räkenskapsperiod och räkenskapsperiodens resultat. Även dividenden ska beaktas i kalkylen." sqref="B198" xr:uid="{141253C8-EEA1-4CC5-A003-64FDAF6B7E06}"/>
    <dataValidation allowBlank="1" showInputMessage="1" showErrorMessage="1" promptTitle="Anvisning" prompt="Kontrollera också att förändringen syns i efterkalkylen som en annan händelse som påverkar finansieringen. Lägg vid behov till formlerna i kontrollkalkylen." sqref="B201:B203 D201:D203 F201:F203 H201:H203" xr:uid="{758D7B70-DEBC-444F-BEA8-1BBDFF18F3AD}"/>
    <dataValidation allowBlank="1" showInputMessage="1" showErrorMessage="1" promptTitle="Anvisning" prompt="Här kan man kontrollera t.ex. hyresgarantier, om de i bokföringen har bokförts som långfristiga skulder och vid efterkalkyl av andra händelser som påverkar finansieringen.  " sqref="B207 D207 F207 H207" xr:uid="{78F0E525-1467-4C92-B97F-866BEFCE72B0}"/>
    <dataValidation allowBlank="1" showInputMessage="1" showErrorMessage="1" prompt="Fyll i cellerna för lägenhetsyta och räkenskapsperiodens längd." sqref="C14:C15 E14:E15 G14:G15 I14:I15 C18 E18 G18 I18" xr:uid="{2C0AEACE-B1A5-47D6-BD15-7D3EE381A787}"/>
    <dataValidation allowBlank="1" showInputMessage="1" showErrorMessage="1" prompt="Uppgifterna om utjämningsgruppen fylls i endast om samfundet använder utjämning. Kolumnen kan tas bort om den inte behövs." sqref="D2" xr:uid="{BE399633-1544-49CB-9D2F-3978917D631C}"/>
    <dataValidation allowBlank="1" showInputMessage="1" showErrorMessage="1" promptTitle="Obligatorisk information" prompt="Följande års över-/underskatt, skötsel- och (finansiella) kostnader." sqref="B61 D61 F61 H61" xr:uid="{A83C3E63-84DE-4B33-B53E-B22E209C2158}"/>
  </dataValidations>
  <pageMargins left="0.70866141732283472" right="0.70866141732283472" top="0.74803149606299213" bottom="0.74803149606299213" header="0.31496062992125984" footer="0.31496062992125984"/>
  <pageSetup paperSize="9" scale="77" orientation="landscape" r:id="rId1"/>
  <headerFooter>
    <oddHeader>&amp;C&amp;D</oddHeader>
    <oddFooter>&amp;C&amp;P</oddFooter>
  </headerFooter>
  <rowBreaks count="1" manualBreakCount="1">
    <brk id="157" max="16383" man="1"/>
  </rowBreaks>
  <colBreaks count="2" manualBreakCount="2">
    <brk id="5" max="1048575" man="1"/>
    <brk id="9"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E932C-35FD-44FB-95E5-C31815B82A5B}">
  <dimension ref="A1:J224"/>
  <sheetViews>
    <sheetView showGridLines="0" zoomScale="80" zoomScaleNormal="80" workbookViewId="0"/>
  </sheetViews>
  <sheetFormatPr defaultColWidth="8.7265625" defaultRowHeight="13.8" x14ac:dyDescent="0.25"/>
  <cols>
    <col min="1" max="1" width="55.6328125" style="54" customWidth="1"/>
    <col min="2" max="2" width="28.6328125" style="40" customWidth="1"/>
    <col min="3" max="3" width="9.453125" style="40" customWidth="1"/>
    <col min="4" max="4" width="28.6328125" style="81" customWidth="1"/>
    <col min="5" max="5" width="9.453125" style="39" customWidth="1"/>
    <col min="6" max="6" width="32.36328125" style="1" customWidth="1"/>
    <col min="7" max="7" width="8.7265625" style="5"/>
    <col min="8" max="8" width="32.36328125" style="5" customWidth="1"/>
    <col min="9" max="9" width="8.7265625" style="5"/>
    <col min="10" max="10" width="47.6328125" style="274" customWidth="1"/>
    <col min="11" max="16384" width="8.7265625" style="5"/>
  </cols>
  <sheetData>
    <row r="1" spans="1:10" s="4" customFormat="1" ht="98.4" customHeight="1" thickBot="1" x14ac:dyDescent="0.3">
      <c r="A1" s="154" t="s">
        <v>0</v>
      </c>
      <c r="B1" s="24"/>
      <c r="C1" s="25"/>
      <c r="D1" s="26"/>
      <c r="E1" s="27"/>
      <c r="F1" s="3"/>
      <c r="J1" s="272"/>
    </row>
    <row r="2" spans="1:10" s="190" customFormat="1" ht="65.400000000000006" customHeight="1" thickBot="1" x14ac:dyDescent="0.35">
      <c r="A2" s="200" t="s">
        <v>1</v>
      </c>
      <c r="B2" s="203" t="s">
        <v>2</v>
      </c>
      <c r="C2" s="204"/>
      <c r="D2" s="329" t="s">
        <v>3</v>
      </c>
      <c r="E2" s="205"/>
      <c r="F2" s="206" t="s">
        <v>4</v>
      </c>
      <c r="G2" s="205"/>
      <c r="H2" s="206" t="s">
        <v>4</v>
      </c>
      <c r="I2" s="205"/>
      <c r="J2" s="273"/>
    </row>
    <row r="3" spans="1:10" s="199" customFormat="1" ht="53.4" customHeight="1" thickTop="1" thickBot="1" x14ac:dyDescent="0.3">
      <c r="A3" s="28"/>
      <c r="B3" s="316" t="str">
        <f>IF('Efterkalkyl 2019'!B3="","",'Efterkalkyl 2019'!B3)</f>
        <v/>
      </c>
      <c r="C3" s="270"/>
      <c r="D3" s="316" t="str">
        <f>IF('Efterkalkyl 2019'!D3="","",'Efterkalkyl 2019'!D3)</f>
        <v/>
      </c>
      <c r="E3" s="270"/>
      <c r="F3" s="316" t="str">
        <f>IF('Efterkalkyl 2019'!F3="","",'Efterkalkyl 2019'!F3)</f>
        <v/>
      </c>
      <c r="G3" s="270"/>
      <c r="H3" s="316" t="str">
        <f>IF('Efterkalkyl 2019'!H3="","",'Efterkalkyl 2019'!H3)</f>
        <v/>
      </c>
      <c r="I3" s="270"/>
      <c r="J3" s="273"/>
    </row>
    <row r="4" spans="1:10" s="190" customFormat="1" ht="31.2" customHeight="1" thickTop="1" x14ac:dyDescent="0.25">
      <c r="A4" s="201" t="s">
        <v>5</v>
      </c>
      <c r="B4" s="221" t="s">
        <v>6</v>
      </c>
      <c r="C4" s="222"/>
      <c r="D4" s="223" t="s">
        <v>6</v>
      </c>
      <c r="E4" s="224"/>
      <c r="F4" s="225" t="s">
        <v>6</v>
      </c>
      <c r="G4" s="224"/>
      <c r="H4" s="225" t="s">
        <v>6</v>
      </c>
      <c r="I4" s="224"/>
      <c r="J4" s="273"/>
    </row>
    <row r="5" spans="1:10" s="190" customFormat="1" ht="33" customHeight="1" x14ac:dyDescent="0.25">
      <c r="A5" s="28"/>
      <c r="B5" s="207" t="s">
        <v>7</v>
      </c>
      <c r="C5" s="208"/>
      <c r="D5" s="213" t="s">
        <v>7</v>
      </c>
      <c r="E5" s="214"/>
      <c r="F5" s="219" t="s">
        <v>8</v>
      </c>
      <c r="G5" s="214"/>
      <c r="H5" s="219" t="s">
        <v>8</v>
      </c>
      <c r="I5" s="214"/>
      <c r="J5" s="273"/>
    </row>
    <row r="6" spans="1:10" s="190" customFormat="1" ht="32.549999999999997" customHeight="1" x14ac:dyDescent="0.25">
      <c r="A6" s="201" t="s">
        <v>9</v>
      </c>
      <c r="B6" s="21"/>
      <c r="C6" s="209"/>
      <c r="D6" s="191"/>
      <c r="E6" s="215"/>
      <c r="F6" s="8"/>
      <c r="G6" s="215"/>
      <c r="H6" s="8"/>
      <c r="I6" s="215"/>
      <c r="J6" s="273"/>
    </row>
    <row r="7" spans="1:10" s="190" customFormat="1" ht="31.95" customHeight="1" thickBot="1" x14ac:dyDescent="0.3">
      <c r="A7" s="29"/>
      <c r="B7" s="212" t="s">
        <v>10</v>
      </c>
      <c r="C7" s="210"/>
      <c r="D7" s="218" t="s">
        <v>10</v>
      </c>
      <c r="E7" s="216"/>
      <c r="F7" s="220" t="s">
        <v>10</v>
      </c>
      <c r="G7" s="216"/>
      <c r="H7" s="220" t="s">
        <v>10</v>
      </c>
      <c r="I7" s="216"/>
      <c r="J7" s="273"/>
    </row>
    <row r="8" spans="1:10" s="190" customFormat="1" ht="32.549999999999997" customHeight="1" thickBot="1" x14ac:dyDescent="0.3">
      <c r="A8" s="201" t="s">
        <v>11</v>
      </c>
      <c r="B8" s="22"/>
      <c r="C8" s="211"/>
      <c r="D8" s="19"/>
      <c r="E8" s="217"/>
      <c r="F8" s="192"/>
      <c r="G8" s="217"/>
      <c r="H8" s="192"/>
      <c r="I8" s="217"/>
      <c r="J8" s="273"/>
    </row>
    <row r="9" spans="1:10" s="190" customFormat="1" ht="31.5" customHeight="1" x14ac:dyDescent="0.25">
      <c r="A9" s="30"/>
      <c r="B9" s="167" t="s">
        <v>12</v>
      </c>
      <c r="C9" s="31"/>
      <c r="D9" s="168" t="s">
        <v>12</v>
      </c>
      <c r="E9" s="32"/>
      <c r="F9" s="193" t="s">
        <v>12</v>
      </c>
      <c r="G9" s="32"/>
      <c r="H9" s="193" t="s">
        <v>12</v>
      </c>
      <c r="I9" s="32"/>
      <c r="J9" s="273"/>
    </row>
    <row r="10" spans="1:10" s="190" customFormat="1" ht="33" customHeight="1" thickBot="1" x14ac:dyDescent="0.3">
      <c r="A10" s="202" t="s">
        <v>13</v>
      </c>
      <c r="B10" s="33" t="s">
        <v>7</v>
      </c>
      <c r="C10" s="194"/>
      <c r="D10" s="34" t="s">
        <v>7</v>
      </c>
      <c r="E10" s="195"/>
      <c r="F10" s="34" t="s">
        <v>7</v>
      </c>
      <c r="G10" s="195"/>
      <c r="H10" s="34" t="s">
        <v>7</v>
      </c>
      <c r="I10" s="195"/>
      <c r="J10" s="273"/>
    </row>
    <row r="11" spans="1:10" s="190" customFormat="1" ht="32.549999999999997" customHeight="1" thickBot="1" x14ac:dyDescent="0.3">
      <c r="A11" s="35"/>
      <c r="B11" s="23"/>
      <c r="C11" s="36"/>
      <c r="D11" s="20"/>
      <c r="E11" s="37"/>
      <c r="F11" s="196"/>
      <c r="G11" s="37"/>
      <c r="H11" s="196"/>
      <c r="I11" s="37"/>
      <c r="J11" s="273"/>
    </row>
    <row r="12" spans="1:10" s="6" customFormat="1" ht="85.8" customHeight="1" x14ac:dyDescent="0.25">
      <c r="A12" s="161" t="s">
        <v>14</v>
      </c>
      <c r="B12"/>
      <c r="C12" s="38"/>
      <c r="D12" s="38"/>
      <c r="E12" s="39"/>
      <c r="F12" s="2"/>
      <c r="J12" s="271"/>
    </row>
    <row r="13" spans="1:10" s="6" customFormat="1" ht="80.400000000000006" customHeight="1" thickBot="1" x14ac:dyDescent="0.35">
      <c r="A13" s="170" t="s">
        <v>15</v>
      </c>
      <c r="B13" s="198" t="str">
        <f>IF(B3="","",(B3))</f>
        <v/>
      </c>
      <c r="C13" s="169" t="s">
        <v>16</v>
      </c>
      <c r="D13" s="198" t="str">
        <f>IF(D3="","",(D3))</f>
        <v/>
      </c>
      <c r="E13" s="169" t="s">
        <v>16</v>
      </c>
      <c r="F13" s="198" t="str">
        <f>IF(F3="","",(F3))</f>
        <v/>
      </c>
      <c r="G13" s="169" t="s">
        <v>16</v>
      </c>
      <c r="H13" s="198" t="str">
        <f>IF(H3="","",(H3))</f>
        <v/>
      </c>
      <c r="I13" s="169" t="s">
        <v>16</v>
      </c>
      <c r="J13" s="271"/>
    </row>
    <row r="14" spans="1:10" s="9" customFormat="1" ht="33" customHeight="1" thickTop="1" x14ac:dyDescent="0.25">
      <c r="A14" s="115" t="s">
        <v>17</v>
      </c>
      <c r="B14" s="51"/>
      <c r="C14" s="42" t="str">
        <f>IF(B14="","",IF(B14=0,"",(B14/B$6/$A$11)))</f>
        <v/>
      </c>
      <c r="D14" s="51"/>
      <c r="E14" s="42" t="str">
        <f>IF(D14="","",IF(D14=0,"",(D14/D$6/$A$11)))</f>
        <v/>
      </c>
      <c r="F14" s="51"/>
      <c r="G14" s="42" t="str">
        <f>IF(F14="","",IF(F14=0,"",(F14/F$6/$A$11)))</f>
        <v/>
      </c>
      <c r="H14" s="51"/>
      <c r="I14" s="42" t="str">
        <f>IF(H14="","",IF(H14=0,"",(H14/H$6/$A$11)))</f>
        <v/>
      </c>
      <c r="J14" s="274"/>
    </row>
    <row r="15" spans="1:10" s="9" customFormat="1" ht="38.4" customHeight="1" x14ac:dyDescent="0.25">
      <c r="A15" s="115" t="s">
        <v>18</v>
      </c>
      <c r="B15" s="43">
        <f>B18+B19+B64+B82</f>
        <v>0</v>
      </c>
      <c r="C15" s="42" t="str">
        <f>IF(B15="","",IF(B15=0,"",(B15/B$6/$A$11)))</f>
        <v/>
      </c>
      <c r="D15" s="43">
        <f>D18+D19+D64+D82</f>
        <v>0</v>
      </c>
      <c r="E15" s="42" t="str">
        <f>IF(D15="","",IF(D15=0,"",(D15/D$6/$A$11)))</f>
        <v/>
      </c>
      <c r="F15" s="43">
        <f>F18+F19+F64+F82</f>
        <v>0</v>
      </c>
      <c r="G15" s="42" t="str">
        <f>IF(F15="","",IF(F15=0,"",(F15/F$6/$A$11)))</f>
        <v/>
      </c>
      <c r="H15" s="43">
        <f>H18+H19+H64+H82</f>
        <v>0</v>
      </c>
      <c r="I15" s="42" t="str">
        <f>IF(H15="","",IF(H15=0,"",(H15/H$6/$A$11)))</f>
        <v/>
      </c>
      <c r="J15" s="274"/>
    </row>
    <row r="16" spans="1:10" s="9" customFormat="1" ht="25.05" customHeight="1" x14ac:dyDescent="0.25">
      <c r="A16" s="116" t="s">
        <v>19</v>
      </c>
      <c r="B16" s="45" t="e">
        <f>B15/B14</f>
        <v>#DIV/0!</v>
      </c>
      <c r="C16" s="46"/>
      <c r="D16" s="45" t="e">
        <f>D15/D14</f>
        <v>#DIV/0!</v>
      </c>
      <c r="E16" s="46"/>
      <c r="F16" s="45" t="e">
        <f>F15/F14</f>
        <v>#DIV/0!</v>
      </c>
      <c r="G16" s="46"/>
      <c r="H16" s="45" t="e">
        <f>H15/H14</f>
        <v>#DIV/0!</v>
      </c>
      <c r="I16" s="46"/>
      <c r="J16" s="274"/>
    </row>
    <row r="17" spans="1:10" s="9" customFormat="1" ht="45.6" customHeight="1" thickBot="1" x14ac:dyDescent="0.35">
      <c r="A17" s="119" t="s">
        <v>20</v>
      </c>
      <c r="B17" s="47"/>
      <c r="C17" s="47"/>
      <c r="D17" s="47"/>
      <c r="E17" s="47"/>
      <c r="F17" s="47"/>
      <c r="G17" s="47"/>
      <c r="H17" s="47"/>
      <c r="I17" s="47"/>
      <c r="J17" s="275"/>
    </row>
    <row r="18" spans="1:10" s="9" customFormat="1" ht="25.05" customHeight="1" thickTop="1" x14ac:dyDescent="0.25">
      <c r="A18" s="235" t="s">
        <v>21</v>
      </c>
      <c r="B18" s="48"/>
      <c r="C18" s="42" t="str">
        <f>IF(B18="","",IF(B18=0,"",(B18/B$6/$A$11)))</f>
        <v/>
      </c>
      <c r="D18" s="48"/>
      <c r="E18" s="42" t="str">
        <f>IF(D18="","",IF(D18=0,"",(D18/D$6/$A$11)))</f>
        <v/>
      </c>
      <c r="F18" s="48"/>
      <c r="G18" s="42" t="str">
        <f>IF(F18="","",IF(F18=0,"",(F18/F$6/$A$11)))</f>
        <v/>
      </c>
      <c r="H18" s="48"/>
      <c r="I18" s="42" t="str">
        <f>IF(H18="","",IF(H18=0,"",(H18/H$6/$A$11)))</f>
        <v/>
      </c>
      <c r="J18" s="274"/>
    </row>
    <row r="19" spans="1:10" s="9" customFormat="1" ht="25.05" customHeight="1" x14ac:dyDescent="0.25">
      <c r="A19" s="173" t="s">
        <v>22</v>
      </c>
      <c r="B19" s="51"/>
      <c r="C19" s="52" t="str">
        <f>IF(B19="","",IF(B19=0,"",(B19/B$6/$A$11)))</f>
        <v/>
      </c>
      <c r="D19" s="51"/>
      <c r="E19" s="52" t="str">
        <f>IF(D19="","",IF(D19=0,"",(D19/D$6/$A$11)))</f>
        <v/>
      </c>
      <c r="F19" s="51"/>
      <c r="G19" s="52" t="str">
        <f>IF(F19="","",IF(F19=0,"",(F19/F$6/$A$11)))</f>
        <v/>
      </c>
      <c r="H19" s="51"/>
      <c r="I19" s="52" t="str">
        <f>IF(H19="","",IF(H19=0,"",(H19/H$6/$A$11)))</f>
        <v/>
      </c>
      <c r="J19" s="274"/>
    </row>
    <row r="20" spans="1:10" s="9" customFormat="1" ht="25.05" customHeight="1" x14ac:dyDescent="0.25">
      <c r="A20" s="173" t="s">
        <v>23</v>
      </c>
      <c r="B20" s="51"/>
      <c r="C20" s="52" t="str">
        <f>IF(B20="","",IF(B20=0,"",(B20/B$6/$A$11)))</f>
        <v/>
      </c>
      <c r="D20" s="51"/>
      <c r="E20" s="52" t="str">
        <f>IF(D20="","",IF(D20=0,"",(D20/D$6/$A$11)))</f>
        <v/>
      </c>
      <c r="F20" s="51"/>
      <c r="G20" s="52" t="str">
        <f>IF(F20="","",IF(F20=0,"",(F20/F$6/$A$11)))</f>
        <v/>
      </c>
      <c r="H20" s="51"/>
      <c r="I20" s="52" t="str">
        <f>IF(H20="","",IF(H20=0,"",(H20/H$6/$A$11)))</f>
        <v/>
      </c>
      <c r="J20" s="274"/>
    </row>
    <row r="21" spans="1:10" s="9" customFormat="1" ht="25.05" customHeight="1" x14ac:dyDescent="0.25">
      <c r="A21" s="173" t="s">
        <v>24</v>
      </c>
      <c r="B21" s="53"/>
      <c r="C21" s="43" t="str">
        <f>IF(B21="","",IF(B21=0,"",(B21/B$6/$A$11)))</f>
        <v/>
      </c>
      <c r="D21" s="53"/>
      <c r="E21" s="52" t="str">
        <f>IF(D21="","",IF(D21=0,"",(D21/D$6/$A$11)))</f>
        <v/>
      </c>
      <c r="F21" s="53"/>
      <c r="G21" s="52" t="str">
        <f>IF(F21="","",IF(F21=0,"",(F21/F$6/$A$11)))</f>
        <v/>
      </c>
      <c r="H21" s="53"/>
      <c r="I21" s="52" t="str">
        <f>IF(H21="","",IF(H21=0,"",(H21/H$6/$A$11)))</f>
        <v/>
      </c>
      <c r="J21" s="274"/>
    </row>
    <row r="22" spans="1:10" ht="27.6" customHeight="1" x14ac:dyDescent="0.25">
      <c r="A22" s="236" t="s">
        <v>25</v>
      </c>
      <c r="B22" s="55"/>
      <c r="C22" s="56"/>
      <c r="D22" s="55"/>
      <c r="E22" s="57"/>
      <c r="F22" s="55"/>
      <c r="G22" s="57"/>
      <c r="H22" s="55"/>
      <c r="I22" s="57"/>
      <c r="J22" s="276"/>
    </row>
    <row r="23" spans="1:10" s="9" customFormat="1" ht="25.05" customHeight="1" x14ac:dyDescent="0.25">
      <c r="A23" s="173" t="s">
        <v>26</v>
      </c>
      <c r="B23" s="51"/>
      <c r="C23" s="52" t="str">
        <f>IF(B23="","",IF(B23=0,"",(B23/B$6/$A$11)))</f>
        <v/>
      </c>
      <c r="D23" s="51"/>
      <c r="E23" s="52" t="str">
        <f>IF(D23="","",IF(D23=0,"",(D23/D$6/$A$11)))</f>
        <v/>
      </c>
      <c r="F23" s="51"/>
      <c r="G23" s="52" t="str">
        <f>IF(F23="","",IF(F23=0,"",(F23/F$6/$A$11)))</f>
        <v/>
      </c>
      <c r="H23" s="51"/>
      <c r="I23" s="52" t="str">
        <f>IF(H23="","",IF(H23=0,"",(H23/H$6/$A$11)))</f>
        <v/>
      </c>
      <c r="J23" s="275"/>
    </row>
    <row r="24" spans="1:10" s="9" customFormat="1" ht="25.05" customHeight="1" x14ac:dyDescent="0.25">
      <c r="A24" s="128" t="s">
        <v>27</v>
      </c>
      <c r="B24" s="48"/>
      <c r="C24" s="52" t="str">
        <f>IF(B24="","",IF(B24=0,"",(B24/B$6/$A$11)))</f>
        <v/>
      </c>
      <c r="D24" s="48"/>
      <c r="E24" s="52" t="str">
        <f>IF(D24="","",IF(D24=0,"",(D24/D$6/$A$11)))</f>
        <v/>
      </c>
      <c r="F24" s="48"/>
      <c r="G24" s="52" t="str">
        <f>IF(F24="","",IF(F24=0,"",(F24/F$6/$A$11)))</f>
        <v/>
      </c>
      <c r="H24" s="48"/>
      <c r="I24" s="52" t="str">
        <f>IF(H24="","",IF(H24=0,"",(H24/H$6/$A$11)))</f>
        <v/>
      </c>
      <c r="J24" s="276"/>
    </row>
    <row r="25" spans="1:10" s="9" customFormat="1" ht="25.05" customHeight="1" x14ac:dyDescent="0.25">
      <c r="A25" s="59" t="s">
        <v>28</v>
      </c>
      <c r="B25" s="58">
        <f>SUM(B18:B24)</f>
        <v>0</v>
      </c>
      <c r="C25" s="43" t="str">
        <f>IF(B25="","",IF(B25=0,"",(B25/B$6/$A$11)))</f>
        <v/>
      </c>
      <c r="D25" s="58">
        <f>SUM(D18:D24)</f>
        <v>0</v>
      </c>
      <c r="E25" s="43" t="str">
        <f>IF(D25="","",IF(D25=0,"",(D25/D$6/$A$11)))</f>
        <v/>
      </c>
      <c r="F25" s="58">
        <f>SUM(F18:F24)</f>
        <v>0</v>
      </c>
      <c r="G25" s="43" t="str">
        <f>IF(F25="","",IF(F25=0,"",(F25/F$6/$A$11)))</f>
        <v/>
      </c>
      <c r="H25" s="58">
        <f>SUM(H18:H24)</f>
        <v>0</v>
      </c>
      <c r="I25" s="43" t="str">
        <f>IF(H25="","",IF(H25=0,"",(H25/H$6/$A$11)))</f>
        <v/>
      </c>
      <c r="J25" s="274"/>
    </row>
    <row r="26" spans="1:10" s="9" customFormat="1" ht="25.05" customHeight="1" x14ac:dyDescent="0.25">
      <c r="A26" s="241" t="s">
        <v>29</v>
      </c>
      <c r="B26" s="40"/>
      <c r="C26" s="336"/>
      <c r="D26" s="40"/>
      <c r="E26" s="336"/>
      <c r="F26" s="40"/>
      <c r="G26" s="336"/>
      <c r="H26" s="40"/>
      <c r="I26" s="336"/>
      <c r="J26" s="274"/>
    </row>
    <row r="27" spans="1:10" s="9" customFormat="1" ht="25.05" customHeight="1" x14ac:dyDescent="0.25">
      <c r="A27" s="173" t="s">
        <v>30</v>
      </c>
      <c r="B27" s="51"/>
      <c r="C27" s="52" t="str">
        <f t="shared" ref="C27:C46" si="0">IF(B27="","",IF(B27=0,"",(B27/B$6/$A$11)))</f>
        <v/>
      </c>
      <c r="D27" s="51"/>
      <c r="E27" s="52" t="str">
        <f t="shared" ref="E27:E46" si="1">IF(D27="","",IF(D27=0,"",(D27/D$6/$A$11)))</f>
        <v/>
      </c>
      <c r="F27" s="51"/>
      <c r="G27" s="52" t="str">
        <f t="shared" ref="G27:G46" si="2">IF(F27="","",IF(F27=0,"",(F27/F$6/$A$11)))</f>
        <v/>
      </c>
      <c r="H27" s="51"/>
      <c r="I27" s="52" t="str">
        <f t="shared" ref="I27:I46" si="3">IF(H27="","",IF(H27=0,"",(H27/H$6/$A$11)))</f>
        <v/>
      </c>
      <c r="J27" s="274"/>
    </row>
    <row r="28" spans="1:10" s="9" customFormat="1" ht="25.05" customHeight="1" x14ac:dyDescent="0.25">
      <c r="A28" s="173" t="s">
        <v>31</v>
      </c>
      <c r="B28" s="51"/>
      <c r="C28" s="52" t="str">
        <f t="shared" si="0"/>
        <v/>
      </c>
      <c r="D28" s="51"/>
      <c r="E28" s="52" t="str">
        <f t="shared" si="1"/>
        <v/>
      </c>
      <c r="F28" s="51"/>
      <c r="G28" s="52" t="str">
        <f t="shared" si="2"/>
        <v/>
      </c>
      <c r="H28" s="51"/>
      <c r="I28" s="52" t="str">
        <f t="shared" si="3"/>
        <v/>
      </c>
      <c r="J28" s="274"/>
    </row>
    <row r="29" spans="1:10" s="9" customFormat="1" ht="25.05" customHeight="1" x14ac:dyDescent="0.25">
      <c r="A29" s="173" t="s">
        <v>32</v>
      </c>
      <c r="B29" s="51"/>
      <c r="C29" s="52" t="str">
        <f t="shared" si="0"/>
        <v/>
      </c>
      <c r="D29" s="51"/>
      <c r="E29" s="52" t="str">
        <f t="shared" si="1"/>
        <v/>
      </c>
      <c r="F29" s="51"/>
      <c r="G29" s="52" t="str">
        <f t="shared" si="2"/>
        <v/>
      </c>
      <c r="H29" s="51"/>
      <c r="I29" s="52" t="str">
        <f t="shared" si="3"/>
        <v/>
      </c>
      <c r="J29" s="274"/>
    </row>
    <row r="30" spans="1:10" s="9" customFormat="1" ht="25.05" customHeight="1" x14ac:dyDescent="0.25">
      <c r="A30" s="173" t="s">
        <v>33</v>
      </c>
      <c r="B30" s="51"/>
      <c r="C30" s="52" t="str">
        <f t="shared" si="0"/>
        <v/>
      </c>
      <c r="D30" s="51"/>
      <c r="E30" s="52" t="str">
        <f t="shared" si="1"/>
        <v/>
      </c>
      <c r="F30" s="51"/>
      <c r="G30" s="52" t="str">
        <f t="shared" si="2"/>
        <v/>
      </c>
      <c r="H30" s="51"/>
      <c r="I30" s="52" t="str">
        <f t="shared" si="3"/>
        <v/>
      </c>
      <c r="J30" s="274"/>
    </row>
    <row r="31" spans="1:10" s="9" customFormat="1" ht="25.05" customHeight="1" x14ac:dyDescent="0.25">
      <c r="A31" s="173" t="s">
        <v>34</v>
      </c>
      <c r="B31" s="51"/>
      <c r="C31" s="52" t="str">
        <f t="shared" si="0"/>
        <v/>
      </c>
      <c r="D31" s="51"/>
      <c r="E31" s="52" t="str">
        <f t="shared" si="1"/>
        <v/>
      </c>
      <c r="F31" s="51"/>
      <c r="G31" s="52" t="str">
        <f t="shared" si="2"/>
        <v/>
      </c>
      <c r="H31" s="51"/>
      <c r="I31" s="52" t="str">
        <f t="shared" si="3"/>
        <v/>
      </c>
      <c r="J31" s="274"/>
    </row>
    <row r="32" spans="1:10" s="9" customFormat="1" ht="25.05" customHeight="1" x14ac:dyDescent="0.25">
      <c r="A32" s="173" t="s">
        <v>35</v>
      </c>
      <c r="B32" s="51"/>
      <c r="C32" s="52" t="str">
        <f t="shared" si="0"/>
        <v/>
      </c>
      <c r="D32" s="51"/>
      <c r="E32" s="52" t="str">
        <f t="shared" si="1"/>
        <v/>
      </c>
      <c r="F32" s="51"/>
      <c r="G32" s="52" t="str">
        <f t="shared" si="2"/>
        <v/>
      </c>
      <c r="H32" s="51"/>
      <c r="I32" s="52" t="str">
        <f t="shared" si="3"/>
        <v/>
      </c>
      <c r="J32" s="274"/>
    </row>
    <row r="33" spans="1:10" s="9" customFormat="1" ht="25.05" customHeight="1" x14ac:dyDescent="0.25">
      <c r="A33" s="173" t="s">
        <v>36</v>
      </c>
      <c r="B33" s="51"/>
      <c r="C33" s="52" t="str">
        <f t="shared" si="0"/>
        <v/>
      </c>
      <c r="D33" s="51"/>
      <c r="E33" s="52" t="str">
        <f t="shared" si="1"/>
        <v/>
      </c>
      <c r="F33" s="51"/>
      <c r="G33" s="52" t="str">
        <f t="shared" si="2"/>
        <v/>
      </c>
      <c r="H33" s="51"/>
      <c r="I33" s="52" t="str">
        <f t="shared" si="3"/>
        <v/>
      </c>
      <c r="J33" s="274"/>
    </row>
    <row r="34" spans="1:10" s="9" customFormat="1" ht="25.05" customHeight="1" x14ac:dyDescent="0.25">
      <c r="A34" s="173" t="s">
        <v>37</v>
      </c>
      <c r="B34" s="51"/>
      <c r="C34" s="52" t="str">
        <f t="shared" si="0"/>
        <v/>
      </c>
      <c r="D34" s="51"/>
      <c r="E34" s="52" t="str">
        <f t="shared" si="1"/>
        <v/>
      </c>
      <c r="F34" s="51"/>
      <c r="G34" s="52" t="str">
        <f t="shared" si="2"/>
        <v/>
      </c>
      <c r="H34" s="51"/>
      <c r="I34" s="52" t="str">
        <f t="shared" si="3"/>
        <v/>
      </c>
      <c r="J34" s="274"/>
    </row>
    <row r="35" spans="1:10" s="9" customFormat="1" ht="25.05" customHeight="1" x14ac:dyDescent="0.25">
      <c r="A35" s="173" t="s">
        <v>38</v>
      </c>
      <c r="B35" s="51"/>
      <c r="C35" s="52" t="str">
        <f t="shared" si="0"/>
        <v/>
      </c>
      <c r="D35" s="51"/>
      <c r="E35" s="52" t="str">
        <f t="shared" si="1"/>
        <v/>
      </c>
      <c r="F35" s="51"/>
      <c r="G35" s="52" t="str">
        <f t="shared" si="2"/>
        <v/>
      </c>
      <c r="H35" s="51"/>
      <c r="I35" s="52" t="str">
        <f t="shared" si="3"/>
        <v/>
      </c>
      <c r="J35" s="274"/>
    </row>
    <row r="36" spans="1:10" s="9" customFormat="1" ht="25.05" customHeight="1" x14ac:dyDescent="0.25">
      <c r="A36" s="173" t="s">
        <v>39</v>
      </c>
      <c r="B36" s="51"/>
      <c r="C36" s="52" t="str">
        <f t="shared" si="0"/>
        <v/>
      </c>
      <c r="D36" s="51"/>
      <c r="E36" s="52" t="str">
        <f t="shared" si="1"/>
        <v/>
      </c>
      <c r="F36" s="51"/>
      <c r="G36" s="52" t="str">
        <f t="shared" si="2"/>
        <v/>
      </c>
      <c r="H36" s="51"/>
      <c r="I36" s="52" t="str">
        <f t="shared" si="3"/>
        <v/>
      </c>
      <c r="J36" s="274"/>
    </row>
    <row r="37" spans="1:10" s="9" customFormat="1" ht="25.05" customHeight="1" x14ac:dyDescent="0.25">
      <c r="A37" s="173" t="s">
        <v>40</v>
      </c>
      <c r="B37" s="51"/>
      <c r="C37" s="52" t="str">
        <f t="shared" si="0"/>
        <v/>
      </c>
      <c r="D37" s="51"/>
      <c r="E37" s="52" t="str">
        <f t="shared" si="1"/>
        <v/>
      </c>
      <c r="F37" s="51"/>
      <c r="G37" s="52" t="str">
        <f t="shared" si="2"/>
        <v/>
      </c>
      <c r="H37" s="51"/>
      <c r="I37" s="52" t="str">
        <f t="shared" si="3"/>
        <v/>
      </c>
      <c r="J37" s="274"/>
    </row>
    <row r="38" spans="1:10" s="9" customFormat="1" ht="25.05" customHeight="1" x14ac:dyDescent="0.25">
      <c r="A38" s="173" t="s">
        <v>41</v>
      </c>
      <c r="B38" s="51"/>
      <c r="C38" s="52" t="str">
        <f t="shared" si="0"/>
        <v/>
      </c>
      <c r="D38" s="51"/>
      <c r="E38" s="52" t="str">
        <f t="shared" si="1"/>
        <v/>
      </c>
      <c r="F38" s="51"/>
      <c r="G38" s="52" t="str">
        <f t="shared" si="2"/>
        <v/>
      </c>
      <c r="H38" s="51"/>
      <c r="I38" s="52" t="str">
        <f t="shared" si="3"/>
        <v/>
      </c>
      <c r="J38" s="274"/>
    </row>
    <row r="39" spans="1:10" s="9" customFormat="1" ht="25.05" customHeight="1" x14ac:dyDescent="0.25">
      <c r="A39" s="173" t="s">
        <v>42</v>
      </c>
      <c r="B39" s="51"/>
      <c r="C39" s="52" t="str">
        <f t="shared" si="0"/>
        <v/>
      </c>
      <c r="D39" s="51"/>
      <c r="E39" s="52" t="str">
        <f t="shared" si="1"/>
        <v/>
      </c>
      <c r="F39" s="51"/>
      <c r="G39" s="52" t="str">
        <f t="shared" si="2"/>
        <v/>
      </c>
      <c r="H39" s="51"/>
      <c r="I39" s="52" t="str">
        <f t="shared" si="3"/>
        <v/>
      </c>
      <c r="J39" s="274"/>
    </row>
    <row r="40" spans="1:10" s="9" customFormat="1" ht="25.05" customHeight="1" x14ac:dyDescent="0.25">
      <c r="A40" s="173" t="s">
        <v>43</v>
      </c>
      <c r="B40" s="51"/>
      <c r="C40" s="52" t="str">
        <f t="shared" si="0"/>
        <v/>
      </c>
      <c r="D40" s="51"/>
      <c r="E40" s="52" t="str">
        <f t="shared" si="1"/>
        <v/>
      </c>
      <c r="F40" s="51"/>
      <c r="G40" s="52" t="str">
        <f t="shared" si="2"/>
        <v/>
      </c>
      <c r="H40" s="51"/>
      <c r="I40" s="52" t="str">
        <f t="shared" si="3"/>
        <v/>
      </c>
      <c r="J40" s="274"/>
    </row>
    <row r="41" spans="1:10" s="9" customFormat="1" ht="25.05" customHeight="1" x14ac:dyDescent="0.25">
      <c r="A41" s="173" t="s">
        <v>44</v>
      </c>
      <c r="B41" s="51"/>
      <c r="C41" s="52" t="str">
        <f t="shared" si="0"/>
        <v/>
      </c>
      <c r="D41" s="51"/>
      <c r="E41" s="52" t="str">
        <f t="shared" si="1"/>
        <v/>
      </c>
      <c r="F41" s="51"/>
      <c r="G41" s="52" t="str">
        <f t="shared" si="2"/>
        <v/>
      </c>
      <c r="H41" s="51"/>
      <c r="I41" s="52" t="str">
        <f t="shared" si="3"/>
        <v/>
      </c>
      <c r="J41" s="274"/>
    </row>
    <row r="42" spans="1:10" s="9" customFormat="1" ht="30.6" customHeight="1" x14ac:dyDescent="0.25">
      <c r="A42" s="173" t="s">
        <v>45</v>
      </c>
      <c r="B42" s="51"/>
      <c r="C42" s="52" t="str">
        <f t="shared" si="0"/>
        <v/>
      </c>
      <c r="D42" s="51"/>
      <c r="E42" s="52" t="str">
        <f t="shared" si="1"/>
        <v/>
      </c>
      <c r="F42" s="51"/>
      <c r="G42" s="52" t="str">
        <f t="shared" si="2"/>
        <v/>
      </c>
      <c r="H42" s="51"/>
      <c r="I42" s="52" t="str">
        <f t="shared" si="3"/>
        <v/>
      </c>
      <c r="J42" s="274"/>
    </row>
    <row r="43" spans="1:10" s="11" customFormat="1" ht="25.05" customHeight="1" x14ac:dyDescent="0.25">
      <c r="A43" s="173" t="s">
        <v>46</v>
      </c>
      <c r="B43" s="51"/>
      <c r="C43" s="52" t="str">
        <f t="shared" si="0"/>
        <v/>
      </c>
      <c r="D43" s="51"/>
      <c r="E43" s="52" t="str">
        <f t="shared" si="1"/>
        <v/>
      </c>
      <c r="F43" s="51"/>
      <c r="G43" s="52" t="str">
        <f t="shared" si="2"/>
        <v/>
      </c>
      <c r="H43" s="51"/>
      <c r="I43" s="52" t="str">
        <f t="shared" si="3"/>
        <v/>
      </c>
      <c r="J43" s="277"/>
    </row>
    <row r="44" spans="1:10" ht="29.4" customHeight="1" x14ac:dyDescent="0.25">
      <c r="A44" s="237" t="s">
        <v>47</v>
      </c>
      <c r="B44" s="51"/>
      <c r="C44" s="52" t="str">
        <f t="shared" si="0"/>
        <v/>
      </c>
      <c r="D44" s="53"/>
      <c r="E44" s="52" t="str">
        <f t="shared" si="1"/>
        <v/>
      </c>
      <c r="F44" s="53"/>
      <c r="G44" s="52" t="str">
        <f t="shared" si="2"/>
        <v/>
      </c>
      <c r="H44" s="53"/>
      <c r="I44" s="52" t="str">
        <f t="shared" si="3"/>
        <v/>
      </c>
    </row>
    <row r="45" spans="1:10" s="9" customFormat="1" ht="40.200000000000003" customHeight="1" x14ac:dyDescent="0.25">
      <c r="A45" s="240" t="s">
        <v>48</v>
      </c>
      <c r="B45" s="70"/>
      <c r="C45" s="43" t="str">
        <f t="shared" si="0"/>
        <v/>
      </c>
      <c r="D45" s="70"/>
      <c r="E45" s="43" t="str">
        <f t="shared" si="1"/>
        <v/>
      </c>
      <c r="F45" s="70"/>
      <c r="G45" s="43" t="str">
        <f t="shared" si="2"/>
        <v/>
      </c>
      <c r="H45" s="70"/>
      <c r="I45" s="43" t="str">
        <f t="shared" si="3"/>
        <v/>
      </c>
      <c r="J45" s="274"/>
    </row>
    <row r="46" spans="1:10" s="9" customFormat="1" ht="25.05" customHeight="1" x14ac:dyDescent="0.25">
      <c r="A46" s="59" t="s">
        <v>49</v>
      </c>
      <c r="B46" s="239">
        <f>SUM(B27:B45)</f>
        <v>0</v>
      </c>
      <c r="C46" s="49" t="str">
        <f t="shared" si="0"/>
        <v/>
      </c>
      <c r="D46" s="239">
        <f>SUM(D27:D45)</f>
        <v>0</v>
      </c>
      <c r="E46" s="49" t="str">
        <f t="shared" si="1"/>
        <v/>
      </c>
      <c r="F46" s="239">
        <f>SUM(F27:F45)</f>
        <v>0</v>
      </c>
      <c r="G46" s="49" t="str">
        <f t="shared" si="2"/>
        <v/>
      </c>
      <c r="H46" s="239">
        <f>SUM(H27:H45)</f>
        <v>0</v>
      </c>
      <c r="I46" s="49" t="str">
        <f t="shared" si="3"/>
        <v/>
      </c>
      <c r="J46" s="274"/>
    </row>
    <row r="47" spans="1:10" ht="48.6" customHeight="1" x14ac:dyDescent="0.25">
      <c r="A47" s="61" t="s">
        <v>50</v>
      </c>
      <c r="C47" s="336"/>
      <c r="D47" s="40"/>
      <c r="E47" s="336"/>
      <c r="F47" s="40"/>
      <c r="G47" s="336"/>
      <c r="H47" s="40"/>
      <c r="I47" s="336"/>
    </row>
    <row r="48" spans="1:10" s="9" customFormat="1" ht="25.05" customHeight="1" x14ac:dyDescent="0.25">
      <c r="A48" s="238" t="s">
        <v>51</v>
      </c>
      <c r="B48" s="51"/>
      <c r="C48" s="52" t="str">
        <f>IF(B48="","",IF(B48=0,"",(B48/B$6/$A$11)))</f>
        <v/>
      </c>
      <c r="D48" s="51"/>
      <c r="E48" s="52" t="str">
        <f>IF(D48="","",IF(D48=0,"",(D48/D$6/$A$11)))</f>
        <v/>
      </c>
      <c r="F48" s="51"/>
      <c r="G48" s="52" t="str">
        <f>IF(F48="","",IF(F48=0,"",(F48/F$6/$A$11)))</f>
        <v/>
      </c>
      <c r="H48" s="51"/>
      <c r="I48" s="52" t="str">
        <f>IF(H48="","",IF(H48=0,"",(H48/H$6/$A$11)))</f>
        <v/>
      </c>
      <c r="J48" s="274"/>
    </row>
    <row r="49" spans="1:10" s="9" customFormat="1" ht="30.6" customHeight="1" x14ac:dyDescent="0.25">
      <c r="A49" s="59" t="s">
        <v>52</v>
      </c>
      <c r="B49" s="62">
        <f>SUM(B48:B48)</f>
        <v>0</v>
      </c>
      <c r="C49" s="43" t="str">
        <f>IF(B49="","",IF(B49=0,"",(B49/B$6/$A$11)))</f>
        <v/>
      </c>
      <c r="D49" s="62">
        <f>SUM(D48:D48)</f>
        <v>0</v>
      </c>
      <c r="E49" s="43" t="str">
        <f>IF(D49="","",IF(D49=0,"",(D49/D$6/$A$11)))</f>
        <v/>
      </c>
      <c r="F49" s="62">
        <f>SUM(F48:F48)</f>
        <v>0</v>
      </c>
      <c r="G49" s="43" t="str">
        <f>IF(F49="","",IF(F49=0,"",(F49/F$6/$A$11)))</f>
        <v/>
      </c>
      <c r="H49" s="62">
        <f>SUM(H48:H48)</f>
        <v>0</v>
      </c>
      <c r="I49" s="43" t="str">
        <f>IF(H49="","",IF(H49=0,"",(H49/H$6/$A$11)))</f>
        <v/>
      </c>
      <c r="J49" s="274"/>
    </row>
    <row r="50" spans="1:10" s="9" customFormat="1" ht="25.05" customHeight="1" x14ac:dyDescent="0.25">
      <c r="A50" s="61" t="s">
        <v>53</v>
      </c>
      <c r="B50" s="63"/>
      <c r="C50" s="336"/>
      <c r="D50" s="63"/>
      <c r="E50" s="336"/>
      <c r="F50" s="63"/>
      <c r="G50" s="336"/>
      <c r="H50" s="63"/>
      <c r="I50" s="336"/>
      <c r="J50" s="274"/>
    </row>
    <row r="51" spans="1:10" s="9" customFormat="1" ht="25.05" customHeight="1" x14ac:dyDescent="0.25">
      <c r="A51" s="173" t="s">
        <v>54</v>
      </c>
      <c r="B51" s="51"/>
      <c r="C51" s="52" t="str">
        <f t="shared" ref="C51:C62" si="4">IF(B51="","",IF(B51=0,"",(B51/B$6/$A$11)))</f>
        <v/>
      </c>
      <c r="D51" s="51"/>
      <c r="E51" s="52" t="str">
        <f t="shared" ref="E51:E62" si="5">IF(D51="","",IF(D51=0,"",(D51/D$6/$A$11)))</f>
        <v/>
      </c>
      <c r="F51" s="51"/>
      <c r="G51" s="52" t="str">
        <f t="shared" ref="G51:G62" si="6">IF(F51="","",IF(F51=0,"",(F51/F$6/$A$11)))</f>
        <v/>
      </c>
      <c r="H51" s="51"/>
      <c r="I51" s="52" t="str">
        <f t="shared" ref="I51:I62" si="7">IF(H51="","",IF(H51=0,"",(H51/H$6/$A$11)))</f>
        <v/>
      </c>
      <c r="J51" s="274"/>
    </row>
    <row r="52" spans="1:10" s="9" customFormat="1" ht="31.2" customHeight="1" x14ac:dyDescent="0.25">
      <c r="A52" s="173" t="s">
        <v>55</v>
      </c>
      <c r="B52" s="51"/>
      <c r="C52" s="52" t="str">
        <f t="shared" si="4"/>
        <v/>
      </c>
      <c r="D52" s="51"/>
      <c r="E52" s="52" t="str">
        <f t="shared" si="5"/>
        <v/>
      </c>
      <c r="F52" s="51"/>
      <c r="G52" s="52" t="str">
        <f t="shared" si="6"/>
        <v/>
      </c>
      <c r="H52" s="51"/>
      <c r="I52" s="52" t="str">
        <f t="shared" si="7"/>
        <v/>
      </c>
      <c r="J52" s="274"/>
    </row>
    <row r="53" spans="1:10" s="9" customFormat="1" ht="28.2" customHeight="1" x14ac:dyDescent="0.25">
      <c r="A53" s="233" t="s">
        <v>56</v>
      </c>
      <c r="B53" s="51"/>
      <c r="C53" s="52" t="str">
        <f t="shared" si="4"/>
        <v/>
      </c>
      <c r="D53" s="51"/>
      <c r="E53" s="52" t="str">
        <f t="shared" si="5"/>
        <v/>
      </c>
      <c r="F53" s="51"/>
      <c r="G53" s="52" t="str">
        <f t="shared" si="6"/>
        <v/>
      </c>
      <c r="H53" s="51"/>
      <c r="I53" s="52" t="str">
        <f t="shared" si="7"/>
        <v/>
      </c>
      <c r="J53" s="274"/>
    </row>
    <row r="54" spans="1:10" s="9" customFormat="1" ht="25.05" customHeight="1" x14ac:dyDescent="0.25">
      <c r="A54" s="173" t="s">
        <v>57</v>
      </c>
      <c r="B54" s="51"/>
      <c r="C54" s="52" t="str">
        <f t="shared" si="4"/>
        <v/>
      </c>
      <c r="D54" s="53"/>
      <c r="E54" s="52" t="str">
        <f t="shared" si="5"/>
        <v/>
      </c>
      <c r="F54" s="53"/>
      <c r="G54" s="52" t="str">
        <f t="shared" si="6"/>
        <v/>
      </c>
      <c r="H54" s="53"/>
      <c r="I54" s="52" t="str">
        <f t="shared" si="7"/>
        <v/>
      </c>
      <c r="J54" s="274"/>
    </row>
    <row r="55" spans="1:10" s="9" customFormat="1" ht="27.45" customHeight="1" x14ac:dyDescent="0.25">
      <c r="A55" s="233" t="s">
        <v>58</v>
      </c>
      <c r="B55" s="51"/>
      <c r="C55" s="52" t="str">
        <f t="shared" si="4"/>
        <v/>
      </c>
      <c r="D55" s="70"/>
      <c r="E55" s="52" t="str">
        <f t="shared" si="5"/>
        <v/>
      </c>
      <c r="F55" s="70"/>
      <c r="G55" s="52" t="str">
        <f t="shared" si="6"/>
        <v/>
      </c>
      <c r="H55" s="70"/>
      <c r="I55" s="52" t="str">
        <f t="shared" si="7"/>
        <v/>
      </c>
      <c r="J55" s="274"/>
    </row>
    <row r="56" spans="1:10" s="9" customFormat="1" ht="40.799999999999997" customHeight="1" x14ac:dyDescent="0.25">
      <c r="A56" s="234" t="s">
        <v>59</v>
      </c>
      <c r="B56" s="51"/>
      <c r="C56" s="52" t="str">
        <f t="shared" si="4"/>
        <v/>
      </c>
      <c r="D56" s="70"/>
      <c r="E56" s="52" t="str">
        <f t="shared" si="5"/>
        <v/>
      </c>
      <c r="F56" s="70"/>
      <c r="G56" s="52" t="str">
        <f t="shared" si="6"/>
        <v/>
      </c>
      <c r="H56" s="70"/>
      <c r="I56" s="52" t="str">
        <f t="shared" si="7"/>
        <v/>
      </c>
      <c r="J56" s="274"/>
    </row>
    <row r="57" spans="1:10" s="11" customFormat="1" ht="25.5" customHeight="1" x14ac:dyDescent="0.25">
      <c r="A57" s="235" t="s">
        <v>60</v>
      </c>
      <c r="B57" s="51"/>
      <c r="C57" s="52" t="str">
        <f t="shared" si="4"/>
        <v/>
      </c>
      <c r="D57" s="53"/>
      <c r="E57" s="52" t="str">
        <f t="shared" si="5"/>
        <v/>
      </c>
      <c r="F57" s="318"/>
      <c r="G57" s="52" t="str">
        <f t="shared" si="6"/>
        <v/>
      </c>
      <c r="H57" s="53"/>
      <c r="I57" s="52" t="str">
        <f t="shared" si="7"/>
        <v/>
      </c>
      <c r="J57" s="277"/>
    </row>
    <row r="58" spans="1:10" s="9" customFormat="1" ht="33.6" customHeight="1" x14ac:dyDescent="0.25">
      <c r="A58" s="171" t="s">
        <v>48</v>
      </c>
      <c r="B58" s="70"/>
      <c r="C58" s="52" t="str">
        <f t="shared" si="4"/>
        <v/>
      </c>
      <c r="D58" s="70"/>
      <c r="E58" s="52" t="str">
        <f t="shared" si="5"/>
        <v/>
      </c>
      <c r="F58" s="70"/>
      <c r="G58" s="52" t="str">
        <f t="shared" si="6"/>
        <v/>
      </c>
      <c r="H58" s="70"/>
      <c r="I58" s="52" t="str">
        <f t="shared" si="7"/>
        <v/>
      </c>
      <c r="J58" s="274"/>
    </row>
    <row r="59" spans="1:10" s="9" customFormat="1" ht="25.5" customHeight="1" thickBot="1" x14ac:dyDescent="0.3">
      <c r="A59" s="65" t="s">
        <v>61</v>
      </c>
      <c r="B59" s="60">
        <f>SUM(B51:B58)</f>
        <v>0</v>
      </c>
      <c r="C59" s="67" t="str">
        <f t="shared" si="4"/>
        <v/>
      </c>
      <c r="D59" s="60">
        <f>SUM(D51:D58)</f>
        <v>0</v>
      </c>
      <c r="E59" s="67" t="str">
        <f t="shared" si="5"/>
        <v/>
      </c>
      <c r="F59" s="60">
        <f>SUM(F51:F58)</f>
        <v>0</v>
      </c>
      <c r="G59" s="52" t="str">
        <f t="shared" si="6"/>
        <v/>
      </c>
      <c r="H59" s="60">
        <f>SUM(H51:H58)</f>
        <v>0</v>
      </c>
      <c r="I59" s="67" t="str">
        <f t="shared" si="7"/>
        <v/>
      </c>
      <c r="J59" s="274"/>
    </row>
    <row r="60" spans="1:10" s="9" customFormat="1" ht="37.799999999999997" customHeight="1" thickTop="1" x14ac:dyDescent="0.25">
      <c r="A60" s="243" t="s">
        <v>62</v>
      </c>
      <c r="B60" s="319">
        <f>B25-B46+B49-B59</f>
        <v>0</v>
      </c>
      <c r="C60" s="320" t="str">
        <f t="shared" si="4"/>
        <v/>
      </c>
      <c r="D60" s="319">
        <f>D25-D46+D49-D59</f>
        <v>0</v>
      </c>
      <c r="E60" s="320" t="str">
        <f t="shared" si="5"/>
        <v/>
      </c>
      <c r="F60" s="319">
        <f>F25-F46+F49-F59</f>
        <v>0</v>
      </c>
      <c r="G60" s="321" t="str">
        <f t="shared" si="6"/>
        <v/>
      </c>
      <c r="H60" s="319">
        <f>H25-H46+H49-H59</f>
        <v>0</v>
      </c>
      <c r="I60" s="320" t="str">
        <f t="shared" si="7"/>
        <v/>
      </c>
      <c r="J60" s="274"/>
    </row>
    <row r="61" spans="1:10" s="16" customFormat="1" ht="37.799999999999997" customHeight="1" x14ac:dyDescent="0.25">
      <c r="A61" s="120" t="s">
        <v>63</v>
      </c>
      <c r="B61" s="10">
        <f>'Efterkalkyl 2019'!B62</f>
        <v>0</v>
      </c>
      <c r="C61" s="124" t="str">
        <f t="shared" si="4"/>
        <v/>
      </c>
      <c r="D61" s="10">
        <f>'Efterkalkyl 2019'!D62</f>
        <v>0</v>
      </c>
      <c r="E61" s="124" t="str">
        <f t="shared" si="5"/>
        <v/>
      </c>
      <c r="F61" s="10">
        <f>'Efterkalkyl 2019'!F62</f>
        <v>0</v>
      </c>
      <c r="G61" s="124" t="str">
        <f t="shared" si="6"/>
        <v/>
      </c>
      <c r="H61" s="10">
        <f>'Efterkalkyl 2019'!H62</f>
        <v>0</v>
      </c>
      <c r="I61" s="124" t="str">
        <f t="shared" si="7"/>
        <v/>
      </c>
      <c r="J61" s="274"/>
    </row>
    <row r="62" spans="1:10" s="9" customFormat="1" ht="37.799999999999997" customHeight="1" x14ac:dyDescent="0.25">
      <c r="A62" s="121" t="s">
        <v>64</v>
      </c>
      <c r="B62" s="322">
        <f>B60+B61</f>
        <v>0</v>
      </c>
      <c r="C62" s="134" t="str">
        <f t="shared" si="4"/>
        <v/>
      </c>
      <c r="D62" s="322">
        <f>D60+D61</f>
        <v>0</v>
      </c>
      <c r="E62" s="134" t="str">
        <f t="shared" si="5"/>
        <v/>
      </c>
      <c r="F62" s="322">
        <f>F60+F61</f>
        <v>0</v>
      </c>
      <c r="G62" s="134" t="str">
        <f t="shared" si="6"/>
        <v/>
      </c>
      <c r="H62" s="322">
        <f>H60+H61</f>
        <v>0</v>
      </c>
      <c r="I62" s="134" t="str">
        <f t="shared" si="7"/>
        <v/>
      </c>
      <c r="J62" s="274"/>
    </row>
    <row r="63" spans="1:10" s="9" customFormat="1" ht="45.6" customHeight="1" thickBot="1" x14ac:dyDescent="0.35">
      <c r="A63" s="68" t="s">
        <v>65</v>
      </c>
      <c r="B63" s="47"/>
      <c r="C63" s="337"/>
      <c r="D63" s="47"/>
      <c r="E63" s="337"/>
      <c r="F63" s="47"/>
      <c r="G63" s="337"/>
      <c r="H63" s="47"/>
      <c r="I63" s="337"/>
      <c r="J63" s="274"/>
    </row>
    <row r="64" spans="1:10" s="9" customFormat="1" ht="25.05" customHeight="1" thickTop="1" x14ac:dyDescent="0.25">
      <c r="A64" s="235" t="s">
        <v>66</v>
      </c>
      <c r="B64" s="48"/>
      <c r="C64" s="52" t="str">
        <f>IF(B64="","",IF(B64=0,"",(B64/B$6/$A$11)))</f>
        <v/>
      </c>
      <c r="D64" s="48"/>
      <c r="E64" s="43" t="str">
        <f>IF(D64="","",IF(D64=0,"",(D64/D$6/$A$11)))</f>
        <v/>
      </c>
      <c r="F64" s="48"/>
      <c r="G64" s="52" t="str">
        <f>IF(F64="","",IF(F64=0,"",(F64/F$6/$A$11)))</f>
        <v/>
      </c>
      <c r="H64" s="48"/>
      <c r="I64" s="52" t="str">
        <f>IF(H64="","",IF(H64=0,"",(H64/H$6/$A$11)))</f>
        <v/>
      </c>
      <c r="J64" s="274"/>
    </row>
    <row r="65" spans="1:10" s="9" customFormat="1" ht="25.05" customHeight="1" x14ac:dyDescent="0.25">
      <c r="A65" s="242" t="s">
        <v>51</v>
      </c>
      <c r="B65" s="51"/>
      <c r="C65" s="52" t="str">
        <f>IF(B65="","",IF(B65=0,"",(B65/B$6/$A$11)))</f>
        <v/>
      </c>
      <c r="D65" s="51"/>
      <c r="E65" s="52" t="str">
        <f>IF(D65="","",IF(D65=0,"",(D65/D$6/$A$11)))</f>
        <v/>
      </c>
      <c r="F65" s="51"/>
      <c r="G65" s="52" t="str">
        <f>IF(F65="","",IF(F65=0,"",(F65/F$6/$A$11)))</f>
        <v/>
      </c>
      <c r="H65" s="51"/>
      <c r="I65" s="52" t="str">
        <f>IF(H65="","",IF(H65=0,"",(H65/H$6/$A$11)))</f>
        <v/>
      </c>
      <c r="J65" s="274"/>
    </row>
    <row r="66" spans="1:10" s="9" customFormat="1" ht="25.05" customHeight="1" x14ac:dyDescent="0.25">
      <c r="A66" s="59" t="s">
        <v>67</v>
      </c>
      <c r="B66" s="62">
        <f>SUM(B64:B65)</f>
        <v>0</v>
      </c>
      <c r="C66" s="43" t="str">
        <f>IF(B66="","",IF(B66=0,"",(B66/B$6/$A$11)))</f>
        <v/>
      </c>
      <c r="D66" s="62">
        <f>SUM(D64:D65)</f>
        <v>0</v>
      </c>
      <c r="E66" s="43" t="str">
        <f>IF(D66="","",IF(D66=0,"",(D66/D$6/$A$11)))</f>
        <v/>
      </c>
      <c r="F66" s="62">
        <f>SUM(F64:F65)</f>
        <v>0</v>
      </c>
      <c r="G66" s="43" t="str">
        <f>IF(F66="","",IF(F66=0,"",(F66/F$6/$A$11)))</f>
        <v/>
      </c>
      <c r="H66" s="62">
        <f>SUM(H64:H65)</f>
        <v>0</v>
      </c>
      <c r="I66" s="43" t="str">
        <f>IF(H66="","",IF(H66=0,"",(H66/H$6/$A$11)))</f>
        <v/>
      </c>
      <c r="J66" s="274"/>
    </row>
    <row r="67" spans="1:10" ht="36.6" customHeight="1" x14ac:dyDescent="0.25">
      <c r="A67" s="61" t="s">
        <v>53</v>
      </c>
      <c r="B67" s="63"/>
      <c r="C67" s="336"/>
      <c r="D67" s="63"/>
      <c r="E67" s="336"/>
      <c r="F67" s="63"/>
      <c r="G67" s="336"/>
      <c r="H67" s="63"/>
      <c r="I67" s="336"/>
    </row>
    <row r="68" spans="1:10" s="9" customFormat="1" ht="25.05" customHeight="1" x14ac:dyDescent="0.25">
      <c r="A68" s="173" t="s">
        <v>54</v>
      </c>
      <c r="B68" s="51"/>
      <c r="C68" s="52" t="str">
        <f t="shared" ref="C68:C79" si="8">IF(B68="","",IF(B68=0,"",(B68/B$6/$A$11)))</f>
        <v/>
      </c>
      <c r="D68" s="51"/>
      <c r="E68" s="52" t="str">
        <f t="shared" ref="E68:E79" si="9">IF(D68="","",IF(D68=0,"",(D68/D$6/$A$11)))</f>
        <v/>
      </c>
      <c r="F68" s="51"/>
      <c r="G68" s="52" t="str">
        <f t="shared" ref="G68:G79" si="10">IF(F68="","",IF(F68=0,"",(F68/F$6/$A$11)))</f>
        <v/>
      </c>
      <c r="H68" s="51"/>
      <c r="I68" s="52" t="str">
        <f t="shared" ref="I68:I79" si="11">IF(H68="","",IF(H68=0,"",(H68/H$6/$A$11)))</f>
        <v/>
      </c>
      <c r="J68" s="274"/>
    </row>
    <row r="69" spans="1:10" s="9" customFormat="1" ht="31.2" customHeight="1" x14ac:dyDescent="0.25">
      <c r="A69" s="173" t="s">
        <v>55</v>
      </c>
      <c r="B69" s="51"/>
      <c r="C69" s="43" t="str">
        <f t="shared" si="8"/>
        <v/>
      </c>
      <c r="D69" s="51"/>
      <c r="E69" s="52" t="str">
        <f t="shared" si="9"/>
        <v/>
      </c>
      <c r="F69" s="51"/>
      <c r="G69" s="52" t="str">
        <f t="shared" si="10"/>
        <v/>
      </c>
      <c r="H69" s="51"/>
      <c r="I69" s="52" t="str">
        <f t="shared" si="11"/>
        <v/>
      </c>
      <c r="J69" s="274"/>
    </row>
    <row r="70" spans="1:10" s="9" customFormat="1" ht="25.05" customHeight="1" x14ac:dyDescent="0.25">
      <c r="A70" s="233" t="s">
        <v>56</v>
      </c>
      <c r="B70" s="51"/>
      <c r="C70" s="41" t="str">
        <f t="shared" si="8"/>
        <v/>
      </c>
      <c r="D70" s="51"/>
      <c r="E70" s="52" t="str">
        <f t="shared" si="9"/>
        <v/>
      </c>
      <c r="F70" s="51"/>
      <c r="G70" s="52" t="str">
        <f t="shared" si="10"/>
        <v/>
      </c>
      <c r="H70" s="51"/>
      <c r="I70" s="52" t="str">
        <f t="shared" si="11"/>
        <v/>
      </c>
      <c r="J70" s="274"/>
    </row>
    <row r="71" spans="1:10" s="9" customFormat="1" ht="25.05" customHeight="1" x14ac:dyDescent="0.25">
      <c r="A71" s="173" t="s">
        <v>57</v>
      </c>
      <c r="B71" s="51"/>
      <c r="C71" s="52" t="str">
        <f t="shared" si="8"/>
        <v/>
      </c>
      <c r="D71" s="53"/>
      <c r="E71" s="52" t="str">
        <f t="shared" si="9"/>
        <v/>
      </c>
      <c r="F71" s="53"/>
      <c r="G71" s="52" t="str">
        <f t="shared" si="10"/>
        <v/>
      </c>
      <c r="H71" s="53"/>
      <c r="I71" s="52" t="str">
        <f t="shared" si="11"/>
        <v/>
      </c>
      <c r="J71" s="274"/>
    </row>
    <row r="72" spans="1:10" s="9" customFormat="1" ht="33" customHeight="1" x14ac:dyDescent="0.25">
      <c r="A72" s="128" t="s">
        <v>58</v>
      </c>
      <c r="B72" s="51"/>
      <c r="C72" s="52" t="str">
        <f t="shared" si="8"/>
        <v/>
      </c>
      <c r="D72" s="70"/>
      <c r="E72" s="52" t="str">
        <f t="shared" si="9"/>
        <v/>
      </c>
      <c r="F72" s="70"/>
      <c r="G72" s="52" t="str">
        <f t="shared" si="10"/>
        <v/>
      </c>
      <c r="H72" s="70"/>
      <c r="I72" s="52" t="str">
        <f t="shared" si="11"/>
        <v/>
      </c>
      <c r="J72" s="274"/>
    </row>
    <row r="73" spans="1:10" s="9" customFormat="1" ht="34.200000000000003" customHeight="1" x14ac:dyDescent="0.25">
      <c r="A73" s="234" t="s">
        <v>59</v>
      </c>
      <c r="B73" s="51"/>
      <c r="C73" s="52" t="str">
        <f t="shared" si="8"/>
        <v/>
      </c>
      <c r="D73" s="70"/>
      <c r="E73" s="52" t="str">
        <f t="shared" si="9"/>
        <v/>
      </c>
      <c r="F73" s="70"/>
      <c r="G73" s="52" t="str">
        <f t="shared" si="10"/>
        <v/>
      </c>
      <c r="H73" s="70"/>
      <c r="I73" s="52" t="str">
        <f t="shared" si="11"/>
        <v/>
      </c>
      <c r="J73" s="274"/>
    </row>
    <row r="74" spans="1:10" s="9" customFormat="1" ht="25.05" customHeight="1" x14ac:dyDescent="0.25">
      <c r="A74" s="235" t="s">
        <v>60</v>
      </c>
      <c r="B74" s="51"/>
      <c r="C74" s="52" t="str">
        <f t="shared" si="8"/>
        <v/>
      </c>
      <c r="D74" s="51"/>
      <c r="E74" s="52" t="str">
        <f t="shared" si="9"/>
        <v/>
      </c>
      <c r="F74" s="51"/>
      <c r="G74" s="52" t="str">
        <f t="shared" si="10"/>
        <v/>
      </c>
      <c r="H74" s="51"/>
      <c r="I74" s="52" t="str">
        <f t="shared" si="11"/>
        <v/>
      </c>
      <c r="J74" s="274"/>
    </row>
    <row r="75" spans="1:10" s="9" customFormat="1" ht="35.4" customHeight="1" x14ac:dyDescent="0.25">
      <c r="A75" s="172" t="s">
        <v>48</v>
      </c>
      <c r="B75" s="70"/>
      <c r="C75" s="52" t="str">
        <f t="shared" si="8"/>
        <v/>
      </c>
      <c r="D75" s="70"/>
      <c r="E75" s="52" t="str">
        <f t="shared" si="9"/>
        <v/>
      </c>
      <c r="F75" s="70"/>
      <c r="G75" s="52" t="str">
        <f t="shared" si="10"/>
        <v/>
      </c>
      <c r="H75" s="70"/>
      <c r="I75" s="52" t="str">
        <f t="shared" si="11"/>
        <v/>
      </c>
      <c r="J75" s="274"/>
    </row>
    <row r="76" spans="1:10" s="9" customFormat="1" ht="33.6" customHeight="1" thickBot="1" x14ac:dyDescent="0.3">
      <c r="A76" s="69" t="s">
        <v>61</v>
      </c>
      <c r="B76" s="60">
        <f>SUM(B68:B75)</f>
        <v>0</v>
      </c>
      <c r="C76" s="67" t="str">
        <f t="shared" si="8"/>
        <v/>
      </c>
      <c r="D76" s="60">
        <f>SUM(D68:D75)</f>
        <v>0</v>
      </c>
      <c r="E76" s="67" t="str">
        <f t="shared" si="9"/>
        <v/>
      </c>
      <c r="F76" s="66">
        <f>SUM(F68:F75)</f>
        <v>0</v>
      </c>
      <c r="G76" s="52" t="str">
        <f t="shared" si="10"/>
        <v/>
      </c>
      <c r="H76" s="66">
        <f>SUM(H68:H75)</f>
        <v>0</v>
      </c>
      <c r="I76" s="67" t="str">
        <f t="shared" si="11"/>
        <v/>
      </c>
      <c r="J76" s="274"/>
    </row>
    <row r="77" spans="1:10" s="11" customFormat="1" ht="39" customHeight="1" thickTop="1" x14ac:dyDescent="0.25">
      <c r="A77" s="243" t="s">
        <v>68</v>
      </c>
      <c r="B77" s="111">
        <f>B66-B76</f>
        <v>0</v>
      </c>
      <c r="C77" s="41" t="str">
        <f t="shared" si="8"/>
        <v/>
      </c>
      <c r="D77" s="111">
        <f>D66-D76</f>
        <v>0</v>
      </c>
      <c r="E77" s="41" t="str">
        <f t="shared" si="9"/>
        <v/>
      </c>
      <c r="F77" s="111">
        <f>F66-F76</f>
        <v>0</v>
      </c>
      <c r="G77" s="197" t="str">
        <f t="shared" si="10"/>
        <v/>
      </c>
      <c r="H77" s="111">
        <f>H66-H76</f>
        <v>0</v>
      </c>
      <c r="I77" s="41" t="str">
        <f t="shared" si="11"/>
        <v/>
      </c>
      <c r="J77" s="277"/>
    </row>
    <row r="78" spans="1:10" s="9" customFormat="1" ht="39" customHeight="1" x14ac:dyDescent="0.25">
      <c r="A78" s="244" t="s">
        <v>69</v>
      </c>
      <c r="B78" s="51">
        <f>'Efterkalkyl 2019'!B79</f>
        <v>0</v>
      </c>
      <c r="C78" s="52" t="str">
        <f t="shared" si="8"/>
        <v/>
      </c>
      <c r="D78" s="51">
        <f>'Efterkalkyl 2019'!D79</f>
        <v>0</v>
      </c>
      <c r="E78" s="52" t="str">
        <f t="shared" si="9"/>
        <v/>
      </c>
      <c r="F78" s="51">
        <f>'Efterkalkyl 2019'!F79</f>
        <v>0</v>
      </c>
      <c r="G78" s="52" t="str">
        <f t="shared" si="10"/>
        <v/>
      </c>
      <c r="H78" s="51">
        <f>'Efterkalkyl 2019'!H79</f>
        <v>0</v>
      </c>
      <c r="I78" s="52" t="str">
        <f t="shared" si="11"/>
        <v/>
      </c>
      <c r="J78" s="274"/>
    </row>
    <row r="79" spans="1:10" s="9" customFormat="1" ht="39" customHeight="1" x14ac:dyDescent="0.25">
      <c r="A79" s="244" t="s">
        <v>70</v>
      </c>
      <c r="B79" s="112">
        <f>B77+B78</f>
        <v>0</v>
      </c>
      <c r="C79" s="43" t="str">
        <f t="shared" si="8"/>
        <v/>
      </c>
      <c r="D79" s="112">
        <f>D77+D78</f>
        <v>0</v>
      </c>
      <c r="E79" s="43" t="str">
        <f t="shared" si="9"/>
        <v/>
      </c>
      <c r="F79" s="112">
        <f>F77+F78</f>
        <v>0</v>
      </c>
      <c r="G79" s="43" t="str">
        <f t="shared" si="10"/>
        <v/>
      </c>
      <c r="H79" s="112">
        <f>H77+H78</f>
        <v>0</v>
      </c>
      <c r="I79" s="43" t="str">
        <f t="shared" si="11"/>
        <v/>
      </c>
      <c r="J79" s="274"/>
    </row>
    <row r="80" spans="1:10" s="9" customFormat="1" ht="56.4" customHeight="1" thickBot="1" x14ac:dyDescent="0.35">
      <c r="A80" s="68" t="s">
        <v>71</v>
      </c>
      <c r="B80" s="47"/>
      <c r="C80" s="337"/>
      <c r="D80" s="47"/>
      <c r="E80" s="337"/>
      <c r="F80" s="47"/>
      <c r="G80" s="337"/>
      <c r="H80" s="47"/>
      <c r="I80" s="337"/>
      <c r="J80" s="274"/>
    </row>
    <row r="81" spans="1:10" s="12" customFormat="1" ht="31.8" customHeight="1" thickTop="1" x14ac:dyDescent="0.25">
      <c r="A81" s="61" t="s">
        <v>72</v>
      </c>
      <c r="B81" s="40"/>
      <c r="C81" s="336"/>
      <c r="D81" s="40"/>
      <c r="E81" s="336"/>
      <c r="F81" s="40"/>
      <c r="G81" s="336"/>
      <c r="H81" s="40"/>
      <c r="I81" s="336"/>
      <c r="J81" s="274"/>
    </row>
    <row r="82" spans="1:10" s="9" customFormat="1" ht="34.200000000000003" customHeight="1" x14ac:dyDescent="0.25">
      <c r="A82" s="118" t="s">
        <v>73</v>
      </c>
      <c r="B82" s="51"/>
      <c r="C82" s="52" t="str">
        <f>IF(B82="","",IF(B82=0,"",(B82/B$6/$A$11)))</f>
        <v/>
      </c>
      <c r="D82" s="51"/>
      <c r="E82" s="43" t="str">
        <f>IF(D82="","",IF(D82=0,"",(D82/D$6/$A$11)))</f>
        <v/>
      </c>
      <c r="F82" s="51"/>
      <c r="G82" s="52" t="str">
        <f>IF(F82="","",IF(F82=0,"",(F82/F$6/$A$11)))</f>
        <v/>
      </c>
      <c r="H82" s="51"/>
      <c r="I82" s="52" t="str">
        <f>IF(H82="","",IF(H82=0,"",(H82/H$6/$A$11)))</f>
        <v/>
      </c>
      <c r="J82" s="274"/>
    </row>
    <row r="83" spans="1:10" s="9" customFormat="1" ht="36.450000000000003" customHeight="1" x14ac:dyDescent="0.25">
      <c r="A83" s="122" t="s">
        <v>74</v>
      </c>
      <c r="B83" s="70"/>
      <c r="C83" s="52" t="str">
        <f>IF(B83="","",IF(B83=0,"",(B83/B$6/$A$11)))</f>
        <v/>
      </c>
      <c r="D83" s="64"/>
      <c r="E83" s="52" t="str">
        <f>IF(D83="","",IF(D83=0,"",(D83/D$6/$A$11)))</f>
        <v/>
      </c>
      <c r="F83" s="64"/>
      <c r="G83" s="52" t="str">
        <f>IF(F83="","",IF(F83=0,"",(F83/F$6/$A$11)))</f>
        <v/>
      </c>
      <c r="H83" s="64"/>
      <c r="I83" s="52" t="str">
        <f>IF(H83="","",IF(H83=0,"",(H83/H$6/$A$11)))</f>
        <v/>
      </c>
      <c r="J83" s="274"/>
    </row>
    <row r="84" spans="1:10" s="9" customFormat="1" ht="30.6" customHeight="1" x14ac:dyDescent="0.25">
      <c r="A84" s="114" t="s">
        <v>28</v>
      </c>
      <c r="B84" s="62">
        <f>SUM(B82:B83)</f>
        <v>0</v>
      </c>
      <c r="C84" s="43" t="str">
        <f>IF(B84="","",IF(B84=0,"",(B84/B$6/$A$11)))</f>
        <v/>
      </c>
      <c r="D84" s="62">
        <f>SUM(D82:D83)</f>
        <v>0</v>
      </c>
      <c r="E84" s="43" t="str">
        <f>IF(D84="","",IF(D84=0,"",(D84/D$6/$A$11)))</f>
        <v/>
      </c>
      <c r="F84" s="62">
        <f>SUM(F82:F83)</f>
        <v>0</v>
      </c>
      <c r="G84" s="43" t="str">
        <f>IF(F84="","",IF(F84=0,"",(F84/F$6/$A$11)))</f>
        <v/>
      </c>
      <c r="H84" s="62">
        <f>SUM(H82:H83)</f>
        <v>0</v>
      </c>
      <c r="I84" s="43" t="str">
        <f>IF(H84="","",IF(H84=0,"",(H84/H$6/$A$11)))</f>
        <v/>
      </c>
      <c r="J84" s="274"/>
    </row>
    <row r="85" spans="1:10" s="9" customFormat="1" ht="32.4" customHeight="1" x14ac:dyDescent="0.25">
      <c r="A85" s="61" t="s">
        <v>75</v>
      </c>
      <c r="B85"/>
      <c r="C85"/>
      <c r="D85"/>
      <c r="E85"/>
      <c r="F85"/>
      <c r="G85"/>
      <c r="H85"/>
      <c r="I85"/>
      <c r="J85" s="274"/>
    </row>
    <row r="86" spans="1:10" s="9" customFormat="1" ht="33" customHeight="1" x14ac:dyDescent="0.25">
      <c r="A86" s="123" t="s">
        <v>76</v>
      </c>
      <c r="B86" s="10"/>
      <c r="C86" s="52" t="str">
        <f t="shared" ref="C86:C94" si="12">IF(B86="","",IF(B86=0,"",(B86/B$6/$A$11)))</f>
        <v/>
      </c>
      <c r="D86" s="10"/>
      <c r="E86" s="52" t="str">
        <f t="shared" ref="E86:E94" si="13">IF(D86="","",IF(D86=0,"",(D86/D$6/$A$11)))</f>
        <v/>
      </c>
      <c r="F86" s="10"/>
      <c r="G86" s="52" t="str">
        <f t="shared" ref="G86:G94" si="14">IF(F86="","",IF(F86=0,"",(F86/F$6/$A$11)))</f>
        <v/>
      </c>
      <c r="H86" s="10"/>
      <c r="I86" s="52" t="str">
        <f t="shared" ref="I86:I94" si="15">IF(H86="","",IF(H86=0,"",(H86/H$6/$A$11)))</f>
        <v/>
      </c>
      <c r="J86" s="274"/>
    </row>
    <row r="87" spans="1:10" s="9" customFormat="1" ht="33" customHeight="1" x14ac:dyDescent="0.25">
      <c r="A87" s="123" t="s">
        <v>77</v>
      </c>
      <c r="B87" s="51"/>
      <c r="C87" s="52" t="str">
        <f t="shared" si="12"/>
        <v/>
      </c>
      <c r="D87" s="51"/>
      <c r="E87" s="52" t="str">
        <f t="shared" si="13"/>
        <v/>
      </c>
      <c r="F87" s="51"/>
      <c r="G87" s="52" t="str">
        <f t="shared" si="14"/>
        <v/>
      </c>
      <c r="H87" s="51"/>
      <c r="I87" s="52" t="str">
        <f t="shared" si="15"/>
        <v/>
      </c>
      <c r="J87" s="274"/>
    </row>
    <row r="88" spans="1:10" s="9" customFormat="1" ht="33" customHeight="1" x14ac:dyDescent="0.25">
      <c r="A88" s="125" t="s">
        <v>78</v>
      </c>
      <c r="B88" s="51"/>
      <c r="C88" s="52" t="str">
        <f t="shared" si="12"/>
        <v/>
      </c>
      <c r="D88" s="51"/>
      <c r="E88" s="52" t="str">
        <f t="shared" si="13"/>
        <v/>
      </c>
      <c r="F88" s="51"/>
      <c r="G88" s="52" t="str">
        <f t="shared" si="14"/>
        <v/>
      </c>
      <c r="H88" s="51"/>
      <c r="I88" s="52" t="str">
        <f t="shared" si="15"/>
        <v/>
      </c>
      <c r="J88" s="274"/>
    </row>
    <row r="89" spans="1:10" s="9" customFormat="1" ht="33" customHeight="1" x14ac:dyDescent="0.25">
      <c r="A89" s="126" t="s">
        <v>79</v>
      </c>
      <c r="B89" s="10"/>
      <c r="C89" s="52" t="str">
        <f t="shared" si="12"/>
        <v/>
      </c>
      <c r="D89" s="127"/>
      <c r="E89" s="52" t="str">
        <f t="shared" si="13"/>
        <v/>
      </c>
      <c r="F89" s="127"/>
      <c r="G89" s="52" t="str">
        <f t="shared" si="14"/>
        <v/>
      </c>
      <c r="H89" s="127"/>
      <c r="I89" s="52" t="str">
        <f t="shared" si="15"/>
        <v/>
      </c>
      <c r="J89" s="274"/>
    </row>
    <row r="90" spans="1:10" s="9" customFormat="1" ht="33" customHeight="1" x14ac:dyDescent="0.25">
      <c r="A90" s="128" t="s">
        <v>48</v>
      </c>
      <c r="B90" s="70"/>
      <c r="C90" s="52" t="str">
        <f t="shared" si="12"/>
        <v/>
      </c>
      <c r="D90" s="70"/>
      <c r="E90" s="52" t="str">
        <f t="shared" si="13"/>
        <v/>
      </c>
      <c r="F90" s="70"/>
      <c r="G90" s="52" t="str">
        <f t="shared" si="14"/>
        <v/>
      </c>
      <c r="H90" s="70"/>
      <c r="I90" s="52" t="str">
        <f t="shared" si="15"/>
        <v/>
      </c>
      <c r="J90" s="274"/>
    </row>
    <row r="91" spans="1:10" s="9" customFormat="1" ht="32.4" customHeight="1" thickBot="1" x14ac:dyDescent="0.3">
      <c r="A91" s="69" t="s">
        <v>80</v>
      </c>
      <c r="B91" s="60">
        <f>SUM(B86:B90)</f>
        <v>0</v>
      </c>
      <c r="C91" s="67" t="str">
        <f t="shared" si="12"/>
        <v/>
      </c>
      <c r="D91" s="60">
        <f>SUM(D86:D90)</f>
        <v>0</v>
      </c>
      <c r="E91" s="67" t="str">
        <f t="shared" si="13"/>
        <v/>
      </c>
      <c r="F91" s="66">
        <f>SUM(F86:F90)</f>
        <v>0</v>
      </c>
      <c r="G91" s="52" t="str">
        <f t="shared" si="14"/>
        <v/>
      </c>
      <c r="H91" s="66">
        <f>SUM(H86:H90)</f>
        <v>0</v>
      </c>
      <c r="I91" s="67" t="str">
        <f t="shared" si="15"/>
        <v/>
      </c>
      <c r="J91" s="274"/>
    </row>
    <row r="92" spans="1:10" s="9" customFormat="1" ht="45.6" customHeight="1" thickTop="1" x14ac:dyDescent="0.25">
      <c r="A92" s="129" t="s">
        <v>81</v>
      </c>
      <c r="B92" s="113">
        <f>B84-B91</f>
        <v>0</v>
      </c>
      <c r="C92" s="41" t="str">
        <f t="shared" si="12"/>
        <v/>
      </c>
      <c r="D92" s="113">
        <f>D84-D91</f>
        <v>0</v>
      </c>
      <c r="E92" s="41" t="str">
        <f t="shared" si="13"/>
        <v/>
      </c>
      <c r="F92" s="113">
        <f>F84-F91</f>
        <v>0</v>
      </c>
      <c r="G92" s="197" t="str">
        <f t="shared" si="14"/>
        <v/>
      </c>
      <c r="H92" s="113">
        <f>H84-H91</f>
        <v>0</v>
      </c>
      <c r="I92" s="41" t="str">
        <f t="shared" si="15"/>
        <v/>
      </c>
      <c r="J92" s="274"/>
    </row>
    <row r="93" spans="1:10" s="9" customFormat="1" ht="45.6" customHeight="1" x14ac:dyDescent="0.25">
      <c r="A93" s="130" t="s">
        <v>82</v>
      </c>
      <c r="B93" s="51">
        <f>'Efterkalkyl 2019'!B94</f>
        <v>0</v>
      </c>
      <c r="C93" s="52" t="str">
        <f t="shared" si="12"/>
        <v/>
      </c>
      <c r="D93" s="51">
        <f>'Efterkalkyl 2019'!D94</f>
        <v>0</v>
      </c>
      <c r="E93" s="52" t="str">
        <f t="shared" si="13"/>
        <v/>
      </c>
      <c r="F93" s="51">
        <f>'Efterkalkyl 2019'!F94</f>
        <v>0</v>
      </c>
      <c r="G93" s="52" t="str">
        <f t="shared" si="14"/>
        <v/>
      </c>
      <c r="H93" s="51">
        <f>'Efterkalkyl 2019'!H94</f>
        <v>0</v>
      </c>
      <c r="I93" s="52" t="str">
        <f t="shared" si="15"/>
        <v/>
      </c>
      <c r="J93" s="274"/>
    </row>
    <row r="94" spans="1:10" s="9" customFormat="1" ht="45.6" customHeight="1" x14ac:dyDescent="0.25">
      <c r="A94" s="131" t="s">
        <v>83</v>
      </c>
      <c r="B94" s="112">
        <f>B92+B93</f>
        <v>0</v>
      </c>
      <c r="C94" s="43" t="str">
        <f t="shared" si="12"/>
        <v/>
      </c>
      <c r="D94" s="112">
        <f>D92+D93</f>
        <v>0</v>
      </c>
      <c r="E94" s="52" t="str">
        <f t="shared" si="13"/>
        <v/>
      </c>
      <c r="F94" s="112">
        <f>F92+F93</f>
        <v>0</v>
      </c>
      <c r="G94" s="52" t="str">
        <f t="shared" si="14"/>
        <v/>
      </c>
      <c r="H94" s="112">
        <f>H92+H93</f>
        <v>0</v>
      </c>
      <c r="I94" s="52" t="str">
        <f t="shared" si="15"/>
        <v/>
      </c>
      <c r="J94" s="274"/>
    </row>
    <row r="95" spans="1:10" s="9" customFormat="1" ht="96.6" customHeight="1" thickBot="1" x14ac:dyDescent="0.35">
      <c r="A95" s="165" t="s">
        <v>84</v>
      </c>
      <c r="B95" s="166"/>
      <c r="C95" s="166"/>
      <c r="D95" s="166"/>
      <c r="E95" s="338"/>
      <c r="F95" s="166"/>
      <c r="G95" s="338"/>
      <c r="H95" s="166"/>
      <c r="I95" s="338"/>
      <c r="J95" s="274"/>
    </row>
    <row r="96" spans="1:10" s="9" customFormat="1" ht="38.4" customHeight="1" thickTop="1" x14ac:dyDescent="0.25">
      <c r="A96" s="245" t="s">
        <v>85</v>
      </c>
      <c r="B96" s="117">
        <f>'Efterkalkyl 2019'!B103</f>
        <v>0</v>
      </c>
      <c r="C96" s="336"/>
      <c r="D96" s="117">
        <f>'Efterkalkyl 2019'!D103</f>
        <v>0</v>
      </c>
      <c r="E96" s="339"/>
      <c r="F96" s="117">
        <f>'Efterkalkyl 2019'!F103</f>
        <v>0</v>
      </c>
      <c r="G96" s="339"/>
      <c r="H96" s="117">
        <f>'Efterkalkyl 2019'!H103</f>
        <v>0</v>
      </c>
      <c r="I96" s="336"/>
      <c r="J96" s="274"/>
    </row>
    <row r="97" spans="1:10" s="401" customFormat="1" ht="45.6" customHeight="1" x14ac:dyDescent="0.25">
      <c r="A97" s="118" t="s">
        <v>422</v>
      </c>
      <c r="B97" s="70"/>
      <c r="C97" s="71"/>
      <c r="D97" s="70"/>
      <c r="E97" s="71"/>
      <c r="F97" s="70"/>
      <c r="G97" s="71"/>
      <c r="H97" s="70"/>
      <c r="I97" s="71"/>
      <c r="J97" s="274"/>
    </row>
    <row r="98" spans="1:10" s="13" customFormat="1" ht="37.200000000000003" customHeight="1" x14ac:dyDescent="0.25">
      <c r="A98" s="173" t="s">
        <v>86</v>
      </c>
      <c r="B98" s="70"/>
      <c r="C98" s="71"/>
      <c r="D98" s="70"/>
      <c r="E98" s="336"/>
      <c r="F98" s="70"/>
      <c r="G98" s="336"/>
      <c r="H98" s="70"/>
      <c r="I98" s="336"/>
      <c r="J98" s="274"/>
    </row>
    <row r="99" spans="1:10" s="13" customFormat="1" ht="36.6" customHeight="1" x14ac:dyDescent="0.25">
      <c r="A99" s="173" t="s">
        <v>87</v>
      </c>
      <c r="B99" s="72"/>
      <c r="C99" s="73"/>
      <c r="D99" s="72"/>
      <c r="E99" s="336"/>
      <c r="F99" s="72"/>
      <c r="G99" s="336"/>
      <c r="H99" s="72"/>
      <c r="I99" s="336"/>
      <c r="J99" s="274"/>
    </row>
    <row r="100" spans="1:10" s="13" customFormat="1" ht="36.6" customHeight="1" x14ac:dyDescent="0.25">
      <c r="A100" s="50" t="s">
        <v>88</v>
      </c>
      <c r="B100" s="72"/>
      <c r="C100" s="73"/>
      <c r="D100" s="72"/>
      <c r="E100" s="336"/>
      <c r="F100" s="72"/>
      <c r="G100" s="336"/>
      <c r="H100" s="72"/>
      <c r="I100" s="336"/>
      <c r="J100" s="274"/>
    </row>
    <row r="101" spans="1:10" s="13" customFormat="1" ht="49.8" customHeight="1" x14ac:dyDescent="0.25">
      <c r="A101" s="173" t="s">
        <v>89</v>
      </c>
      <c r="B101" s="70"/>
      <c r="C101" s="73"/>
      <c r="D101" s="70"/>
      <c r="E101" s="336"/>
      <c r="F101" s="70"/>
      <c r="G101" s="336"/>
      <c r="H101" s="70"/>
      <c r="I101" s="336"/>
      <c r="J101" s="274"/>
    </row>
    <row r="102" spans="1:10" s="13" customFormat="1" ht="49.8" customHeight="1" thickBot="1" x14ac:dyDescent="0.3">
      <c r="A102" s="402" t="s">
        <v>424</v>
      </c>
      <c r="B102" s="74"/>
      <c r="C102" s="71"/>
      <c r="D102" s="74"/>
      <c r="E102" s="71"/>
      <c r="F102" s="74"/>
      <c r="G102" s="71"/>
      <c r="H102" s="74"/>
      <c r="I102" s="71"/>
      <c r="J102" s="274"/>
    </row>
    <row r="103" spans="1:10" s="13" customFormat="1" ht="61.2" customHeight="1" thickTop="1" x14ac:dyDescent="0.25">
      <c r="A103" s="132" t="s">
        <v>90</v>
      </c>
      <c r="B103" s="111">
        <f>SUM(B96:B102)</f>
        <v>0</v>
      </c>
      <c r="C103" s="73"/>
      <c r="D103" s="111">
        <f>SUM(D96:D102)</f>
        <v>0</v>
      </c>
      <c r="E103" s="336"/>
      <c r="F103" s="111">
        <f>SUM(F96:F102)</f>
        <v>0</v>
      </c>
      <c r="G103" s="336"/>
      <c r="H103" s="111">
        <f>SUM(H96:H102)</f>
        <v>0</v>
      </c>
      <c r="I103" s="336"/>
      <c r="J103" s="274"/>
    </row>
    <row r="104" spans="1:10" s="13" customFormat="1" ht="75.599999999999994" customHeight="1" thickBot="1" x14ac:dyDescent="0.35">
      <c r="A104" s="68" t="s">
        <v>91</v>
      </c>
      <c r="B104" s="292"/>
      <c r="C104" s="293"/>
      <c r="D104" s="292"/>
      <c r="E104" s="337"/>
      <c r="F104" s="292"/>
      <c r="G104" s="337"/>
      <c r="H104" s="292"/>
      <c r="I104" s="337"/>
      <c r="J104" s="274"/>
    </row>
    <row r="105" spans="1:10" s="15" customFormat="1" ht="46.8" customHeight="1" thickTop="1" x14ac:dyDescent="0.25">
      <c r="A105" s="164" t="s">
        <v>92</v>
      </c>
      <c r="B105" s="141">
        <f>B62</f>
        <v>0</v>
      </c>
      <c r="C105" s="52" t="str">
        <f t="shared" ref="C105:C110" si="16">IF(B105="","",IF(B105=0,"",(B105/B$6/$A$11)))</f>
        <v/>
      </c>
      <c r="D105" s="141">
        <f>D62</f>
        <v>0</v>
      </c>
      <c r="E105" s="52" t="str">
        <f t="shared" ref="E105:E110" si="17">IF(D105="","",IF(D105=0,"",(D105/D$6/$A$11)))</f>
        <v/>
      </c>
      <c r="F105" s="141">
        <f>F62</f>
        <v>0</v>
      </c>
      <c r="G105" s="52" t="str">
        <f t="shared" ref="G105:G110" si="18">IF(F105="","",IF(F105=0,"",(F105/F$6/$A$11)))</f>
        <v/>
      </c>
      <c r="H105" s="141">
        <f>H62</f>
        <v>0</v>
      </c>
      <c r="I105" s="52" t="str">
        <f t="shared" ref="I105:I110" si="19">IF(H105="","",IF(H105=0,"",(H105/H$6/$A$11)))</f>
        <v/>
      </c>
      <c r="J105" s="277"/>
    </row>
    <row r="106" spans="1:10" s="16" customFormat="1" ht="46.8" customHeight="1" thickBot="1" x14ac:dyDescent="0.3">
      <c r="A106" s="135" t="s">
        <v>93</v>
      </c>
      <c r="B106" s="124">
        <f>B79</f>
        <v>0</v>
      </c>
      <c r="C106" s="67" t="str">
        <f t="shared" si="16"/>
        <v/>
      </c>
      <c r="D106" s="124">
        <f>D79</f>
        <v>0</v>
      </c>
      <c r="E106" s="67" t="str">
        <f t="shared" si="17"/>
        <v/>
      </c>
      <c r="F106" s="124">
        <f>F79</f>
        <v>0</v>
      </c>
      <c r="G106" s="52" t="str">
        <f t="shared" si="18"/>
        <v/>
      </c>
      <c r="H106" s="124">
        <f>H79</f>
        <v>0</v>
      </c>
      <c r="I106" s="52" t="str">
        <f t="shared" si="19"/>
        <v/>
      </c>
      <c r="J106" s="274"/>
    </row>
    <row r="107" spans="1:10" s="9" customFormat="1" ht="46.8" customHeight="1" thickTop="1" x14ac:dyDescent="0.25">
      <c r="A107" s="137" t="s">
        <v>94</v>
      </c>
      <c r="B107" s="138">
        <f>SUM(B105:B106)</f>
        <v>0</v>
      </c>
      <c r="C107" s="41" t="str">
        <f t="shared" si="16"/>
        <v/>
      </c>
      <c r="D107" s="138">
        <f>SUM(D105:D106)</f>
        <v>0</v>
      </c>
      <c r="E107" s="41" t="str">
        <f t="shared" si="17"/>
        <v/>
      </c>
      <c r="F107" s="138">
        <f>SUM(F105:F106)</f>
        <v>0</v>
      </c>
      <c r="G107" s="52" t="str">
        <f t="shared" si="18"/>
        <v/>
      </c>
      <c r="H107" s="138">
        <f>SUM(H105:H106)</f>
        <v>0</v>
      </c>
      <c r="I107" s="52" t="str">
        <f t="shared" si="19"/>
        <v/>
      </c>
      <c r="J107" s="274"/>
    </row>
    <row r="108" spans="1:10" s="9" customFormat="1" ht="54.6" customHeight="1" x14ac:dyDescent="0.25">
      <c r="A108" s="133" t="s">
        <v>95</v>
      </c>
      <c r="B108" s="134">
        <f>B94</f>
        <v>0</v>
      </c>
      <c r="C108" s="52" t="str">
        <f t="shared" si="16"/>
        <v/>
      </c>
      <c r="D108" s="134">
        <f>D94</f>
        <v>0</v>
      </c>
      <c r="E108" s="52" t="str">
        <f t="shared" si="17"/>
        <v/>
      </c>
      <c r="F108" s="134">
        <f>F94</f>
        <v>0</v>
      </c>
      <c r="G108" s="52" t="str">
        <f t="shared" si="18"/>
        <v/>
      </c>
      <c r="H108" s="134">
        <f>H94</f>
        <v>0</v>
      </c>
      <c r="I108" s="52" t="str">
        <f t="shared" si="19"/>
        <v/>
      </c>
      <c r="J108" s="274"/>
    </row>
    <row r="109" spans="1:10" s="9" customFormat="1" ht="54.6" customHeight="1" thickBot="1" x14ac:dyDescent="0.3">
      <c r="A109" s="139" t="s">
        <v>96</v>
      </c>
      <c r="B109" s="136">
        <f>B103</f>
        <v>0</v>
      </c>
      <c r="C109" s="67" t="str">
        <f t="shared" si="16"/>
        <v/>
      </c>
      <c r="D109" s="136">
        <f>D103</f>
        <v>0</v>
      </c>
      <c r="E109" s="67" t="str">
        <f t="shared" si="17"/>
        <v/>
      </c>
      <c r="F109" s="136">
        <f>F103</f>
        <v>0</v>
      </c>
      <c r="G109" s="52" t="str">
        <f t="shared" si="18"/>
        <v/>
      </c>
      <c r="H109" s="136">
        <f>H103</f>
        <v>0</v>
      </c>
      <c r="I109" s="67" t="str">
        <f t="shared" si="19"/>
        <v/>
      </c>
      <c r="J109" s="274"/>
    </row>
    <row r="110" spans="1:10" s="9" customFormat="1" ht="46.8" customHeight="1" thickTop="1" x14ac:dyDescent="0.25">
      <c r="A110" s="137" t="s">
        <v>97</v>
      </c>
      <c r="B110" s="140">
        <f>B107+B108+B109</f>
        <v>0</v>
      </c>
      <c r="C110" s="49" t="str">
        <f t="shared" si="16"/>
        <v/>
      </c>
      <c r="D110" s="140">
        <f>D107+D108+D109</f>
        <v>0</v>
      </c>
      <c r="E110" s="49" t="str">
        <f t="shared" si="17"/>
        <v/>
      </c>
      <c r="F110" s="140">
        <f>F107+F108+F109</f>
        <v>0</v>
      </c>
      <c r="G110" s="197" t="str">
        <f t="shared" si="18"/>
        <v/>
      </c>
      <c r="H110" s="140">
        <f>H107+H108+H109</f>
        <v>0</v>
      </c>
      <c r="I110" s="197" t="str">
        <f t="shared" si="19"/>
        <v/>
      </c>
      <c r="J110" s="274"/>
    </row>
    <row r="111" spans="1:10" s="14" customFormat="1" ht="79.2" customHeight="1" x14ac:dyDescent="0.4">
      <c r="A111" s="142" t="s">
        <v>98</v>
      </c>
      <c r="B111" s="294"/>
      <c r="C111" s="73"/>
      <c r="D111" s="294"/>
      <c r="E111" s="73"/>
      <c r="F111" s="294"/>
      <c r="G111" s="73"/>
      <c r="H111" s="294"/>
      <c r="I111" s="73"/>
      <c r="J111" s="274"/>
    </row>
    <row r="112" spans="1:10" s="9" customFormat="1" ht="42" customHeight="1" x14ac:dyDescent="0.3">
      <c r="A112" s="143" t="s">
        <v>99</v>
      </c>
      <c r="B112" s="75"/>
      <c r="C112" s="76"/>
      <c r="D112" s="75"/>
      <c r="E112" s="76"/>
      <c r="F112" s="75"/>
      <c r="G112" s="76"/>
      <c r="H112" s="75"/>
      <c r="I112" s="76"/>
      <c r="J112" s="274"/>
    </row>
    <row r="113" spans="1:10" s="9" customFormat="1" ht="41.4" x14ac:dyDescent="0.25">
      <c r="A113" s="17" t="s">
        <v>412</v>
      </c>
      <c r="B113" s="104" t="s">
        <v>100</v>
      </c>
      <c r="C113" s="76"/>
      <c r="D113" s="104" t="s">
        <v>100</v>
      </c>
      <c r="E113" s="76"/>
      <c r="F113" s="104" t="s">
        <v>100</v>
      </c>
      <c r="G113" s="76"/>
      <c r="H113" s="104" t="s">
        <v>100</v>
      </c>
      <c r="I113" s="76"/>
      <c r="J113" s="274"/>
    </row>
    <row r="114" spans="1:10" s="11" customFormat="1" ht="32.4" customHeight="1" x14ac:dyDescent="0.25">
      <c r="A114" s="144" t="s">
        <v>101</v>
      </c>
      <c r="B114" s="51"/>
      <c r="C114" s="76"/>
      <c r="D114" s="51"/>
      <c r="E114" s="76"/>
      <c r="F114" s="51"/>
      <c r="G114" s="76"/>
      <c r="H114" s="51"/>
      <c r="I114" s="76"/>
      <c r="J114" s="277"/>
    </row>
    <row r="115" spans="1:10" s="16" customFormat="1" ht="32.4" customHeight="1" x14ac:dyDescent="0.25">
      <c r="A115" s="144" t="s">
        <v>102</v>
      </c>
      <c r="B115" s="51"/>
      <c r="C115" s="76"/>
      <c r="D115" s="51"/>
      <c r="E115" s="76"/>
      <c r="F115" s="51"/>
      <c r="G115" s="76"/>
      <c r="H115" s="51"/>
      <c r="I115" s="76"/>
      <c r="J115" s="274"/>
    </row>
    <row r="116" spans="1:10" s="6" customFormat="1" ht="31.8" customHeight="1" x14ac:dyDescent="0.25">
      <c r="A116" s="144" t="s">
        <v>103</v>
      </c>
      <c r="B116" s="51"/>
      <c r="C116" s="76"/>
      <c r="D116" s="51"/>
      <c r="E116" s="76"/>
      <c r="F116" s="51"/>
      <c r="G116" s="76"/>
      <c r="H116" s="51"/>
      <c r="I116" s="76"/>
      <c r="J116" s="274"/>
    </row>
    <row r="117" spans="1:10" s="9" customFormat="1" ht="31.8" customHeight="1" x14ac:dyDescent="0.25">
      <c r="A117" s="18" t="s">
        <v>104</v>
      </c>
      <c r="B117" s="51"/>
      <c r="C117" s="76"/>
      <c r="D117" s="51"/>
      <c r="E117" s="76"/>
      <c r="F117" s="51"/>
      <c r="G117" s="76"/>
      <c r="H117" s="51"/>
      <c r="I117" s="76"/>
      <c r="J117" s="274"/>
    </row>
    <row r="118" spans="1:10" s="9" customFormat="1" ht="30" customHeight="1" x14ac:dyDescent="0.25">
      <c r="A118" s="226" t="s">
        <v>105</v>
      </c>
      <c r="B118" s="51"/>
      <c r="C118" s="76"/>
      <c r="D118" s="51"/>
      <c r="E118" s="76"/>
      <c r="F118" s="51"/>
      <c r="G118" s="76"/>
      <c r="H118" s="51"/>
      <c r="I118" s="76"/>
      <c r="J118" s="274"/>
    </row>
    <row r="119" spans="1:10" s="9" customFormat="1" ht="33" customHeight="1" thickBot="1" x14ac:dyDescent="0.3">
      <c r="A119" s="227" t="s">
        <v>106</v>
      </c>
      <c r="B119" s="77"/>
      <c r="C119" s="76"/>
      <c r="D119" s="77"/>
      <c r="E119" s="76"/>
      <c r="F119" s="77"/>
      <c r="G119" s="76"/>
      <c r="H119" s="77"/>
      <c r="I119" s="76"/>
      <c r="J119" s="274"/>
    </row>
    <row r="120" spans="1:10" s="16" customFormat="1" ht="31.8" customHeight="1" thickTop="1" x14ac:dyDescent="0.25">
      <c r="A120" s="146" t="s">
        <v>107</v>
      </c>
      <c r="B120" s="78">
        <f>SUM(B114:B119)</f>
        <v>0</v>
      </c>
      <c r="C120" s="76"/>
      <c r="D120" s="78">
        <f>SUM(D114:D119)</f>
        <v>0</v>
      </c>
      <c r="E120" s="76"/>
      <c r="F120" s="78">
        <f>SUM(F114:F119)</f>
        <v>0</v>
      </c>
      <c r="G120" s="76"/>
      <c r="H120" s="78">
        <f>SUM(H114:H119)</f>
        <v>0</v>
      </c>
      <c r="I120" s="76"/>
      <c r="J120" s="274"/>
    </row>
    <row r="121" spans="1:10" s="6" customFormat="1" ht="31.8" customHeight="1" x14ac:dyDescent="0.25">
      <c r="A121" s="229" t="s">
        <v>108</v>
      </c>
      <c r="B121" s="51">
        <f>'Efterkalkyl 2019'!B122</f>
        <v>0</v>
      </c>
      <c r="C121" s="76"/>
      <c r="D121" s="51">
        <f>'Efterkalkyl 2019'!D122</f>
        <v>0</v>
      </c>
      <c r="E121" s="76"/>
      <c r="F121" s="51">
        <f>'Efterkalkyl 2019'!F122</f>
        <v>0</v>
      </c>
      <c r="G121" s="76"/>
      <c r="H121" s="51">
        <f>'Efterkalkyl 2019'!H122</f>
        <v>0</v>
      </c>
      <c r="I121" s="76"/>
      <c r="J121" s="274"/>
    </row>
    <row r="122" spans="1:10" s="9" customFormat="1" ht="31.8" customHeight="1" x14ac:dyDescent="0.25">
      <c r="A122" s="228" t="s">
        <v>109</v>
      </c>
      <c r="B122" s="78">
        <f>SUM(B120:B121)</f>
        <v>0</v>
      </c>
      <c r="C122" s="76"/>
      <c r="D122" s="78">
        <f>SUM(D120:D121)</f>
        <v>0</v>
      </c>
      <c r="E122" s="76"/>
      <c r="F122" s="78">
        <f>SUM(F120:F121)</f>
        <v>0</v>
      </c>
      <c r="G122" s="76"/>
      <c r="H122" s="78">
        <f>SUM(H120:H121)</f>
        <v>0</v>
      </c>
      <c r="I122" s="76"/>
      <c r="J122" s="274"/>
    </row>
    <row r="123" spans="1:10" s="9" customFormat="1" ht="52.8" customHeight="1" x14ac:dyDescent="0.25">
      <c r="A123" s="143" t="s">
        <v>110</v>
      </c>
      <c r="B123" s="75"/>
      <c r="C123" s="76"/>
      <c r="D123" s="75"/>
      <c r="E123" s="76"/>
      <c r="F123" s="75"/>
      <c r="G123" s="76"/>
      <c r="H123" s="75"/>
      <c r="I123" s="76"/>
      <c r="J123" s="274"/>
    </row>
    <row r="124" spans="1:10" s="16" customFormat="1" ht="31.8" customHeight="1" x14ac:dyDescent="0.25">
      <c r="A124" s="144" t="s">
        <v>111</v>
      </c>
      <c r="B124" s="51"/>
      <c r="C124" s="76"/>
      <c r="D124" s="51"/>
      <c r="E124" s="76"/>
      <c r="F124" s="51"/>
      <c r="G124" s="76"/>
      <c r="H124" s="51"/>
      <c r="I124" s="76"/>
      <c r="J124" s="274"/>
    </row>
    <row r="125" spans="1:10" s="6" customFormat="1" ht="32.4" customHeight="1" x14ac:dyDescent="0.25">
      <c r="A125" s="144" t="s">
        <v>112</v>
      </c>
      <c r="B125" s="51"/>
      <c r="C125" s="76"/>
      <c r="D125" s="51"/>
      <c r="E125" s="76"/>
      <c r="F125" s="51"/>
      <c r="G125" s="76"/>
      <c r="H125" s="51"/>
      <c r="I125" s="76"/>
      <c r="J125" s="274"/>
    </row>
    <row r="126" spans="1:10" s="9" customFormat="1" ht="32.4" customHeight="1" x14ac:dyDescent="0.25">
      <c r="A126" s="144" t="s">
        <v>113</v>
      </c>
      <c r="B126" s="51"/>
      <c r="C126" s="76"/>
      <c r="D126" s="51"/>
      <c r="E126" s="76"/>
      <c r="F126" s="51"/>
      <c r="G126" s="76"/>
      <c r="H126" s="51"/>
      <c r="I126" s="76"/>
      <c r="J126" s="274"/>
    </row>
    <row r="127" spans="1:10" s="9" customFormat="1" ht="35.4" customHeight="1" x14ac:dyDescent="0.25">
      <c r="A127" s="18" t="s">
        <v>114</v>
      </c>
      <c r="B127" s="51"/>
      <c r="C127" s="76"/>
      <c r="D127" s="48"/>
      <c r="E127" s="76"/>
      <c r="F127" s="48"/>
      <c r="G127" s="76"/>
      <c r="H127" s="48"/>
      <c r="I127" s="76"/>
      <c r="J127" s="274"/>
    </row>
    <row r="128" spans="1:10" s="9" customFormat="1" ht="35.4" customHeight="1" x14ac:dyDescent="0.25">
      <c r="A128" s="226" t="s">
        <v>105</v>
      </c>
      <c r="B128" s="51"/>
      <c r="C128" s="76"/>
      <c r="D128" s="48"/>
      <c r="E128" s="76"/>
      <c r="F128" s="48"/>
      <c r="G128" s="76"/>
      <c r="H128" s="48"/>
      <c r="I128" s="76"/>
      <c r="J128" s="274"/>
    </row>
    <row r="129" spans="1:10" ht="37.200000000000003" customHeight="1" thickBot="1" x14ac:dyDescent="0.3">
      <c r="A129" s="246" t="s">
        <v>106</v>
      </c>
      <c r="B129" s="77"/>
      <c r="C129" s="76"/>
      <c r="D129" s="77"/>
      <c r="E129" s="76"/>
      <c r="F129" s="77"/>
      <c r="G129" s="76"/>
      <c r="H129" s="77"/>
      <c r="I129" s="76"/>
    </row>
    <row r="130" spans="1:10" s="9" customFormat="1" ht="29.4" customHeight="1" thickTop="1" x14ac:dyDescent="0.25">
      <c r="A130" s="247" t="s">
        <v>115</v>
      </c>
      <c r="B130" s="78">
        <f>SUM(B124:B129)</f>
        <v>0</v>
      </c>
      <c r="C130" s="76"/>
      <c r="D130" s="78">
        <f>SUM(D124:D129)</f>
        <v>0</v>
      </c>
      <c r="E130" s="76"/>
      <c r="F130" s="78">
        <f>SUM(F124:F129)</f>
        <v>0</v>
      </c>
      <c r="G130" s="76"/>
      <c r="H130" s="78">
        <f>SUM(H124:H129)</f>
        <v>0</v>
      </c>
      <c r="I130" s="76"/>
      <c r="J130" s="274"/>
    </row>
    <row r="131" spans="1:10" s="9" customFormat="1" ht="29.4" customHeight="1" x14ac:dyDescent="0.25">
      <c r="A131" s="248" t="s">
        <v>108</v>
      </c>
      <c r="B131" s="51">
        <f>'Efterkalkyl 2019'!B132</f>
        <v>0</v>
      </c>
      <c r="C131" s="76"/>
      <c r="D131" s="51">
        <f>'Efterkalkyl 2019'!D132</f>
        <v>0</v>
      </c>
      <c r="E131" s="76"/>
      <c r="F131" s="51">
        <f>'Efterkalkyl 2019'!F132</f>
        <v>0</v>
      </c>
      <c r="G131" s="76"/>
      <c r="H131" s="51">
        <f>'Efterkalkyl 2019'!H132</f>
        <v>0</v>
      </c>
      <c r="I131" s="76"/>
      <c r="J131" s="274"/>
    </row>
    <row r="132" spans="1:10" ht="29.4" customHeight="1" x14ac:dyDescent="0.25">
      <c r="A132" s="248" t="s">
        <v>116</v>
      </c>
      <c r="B132" s="78">
        <f>SUM(B130:B131)</f>
        <v>0</v>
      </c>
      <c r="C132" s="76"/>
      <c r="D132" s="78">
        <f>SUM(D130:D131)</f>
        <v>0</v>
      </c>
      <c r="E132" s="76"/>
      <c r="F132" s="78">
        <f>SUM(F130:F131)</f>
        <v>0</v>
      </c>
      <c r="G132" s="76"/>
      <c r="H132" s="78">
        <f>SUM(H130:H131)</f>
        <v>0</v>
      </c>
      <c r="I132" s="76"/>
    </row>
    <row r="133" spans="1:10" s="9" customFormat="1" ht="85.8" customHeight="1" x14ac:dyDescent="0.25">
      <c r="A133" s="103" t="s">
        <v>117</v>
      </c>
      <c r="B133" s="79"/>
      <c r="C133" s="80"/>
      <c r="D133" s="79"/>
      <c r="E133" s="80"/>
      <c r="F133" s="79"/>
      <c r="G133" s="80"/>
      <c r="H133" s="79"/>
      <c r="I133" s="80"/>
      <c r="J133" s="274"/>
    </row>
    <row r="134" spans="1:10" s="9" customFormat="1" ht="38.4" customHeight="1" x14ac:dyDescent="0.25">
      <c r="A134" s="105" t="s">
        <v>118</v>
      </c>
      <c r="B134" s="51"/>
      <c r="C134" s="80"/>
      <c r="D134" s="51"/>
      <c r="E134" s="80"/>
      <c r="F134" s="51"/>
      <c r="G134" s="80"/>
      <c r="H134" s="51"/>
      <c r="I134" s="80"/>
      <c r="J134" s="274"/>
    </row>
    <row r="135" spans="1:10" s="9" customFormat="1" ht="39.6" customHeight="1" thickBot="1" x14ac:dyDescent="0.3">
      <c r="A135" s="230" t="s">
        <v>119</v>
      </c>
      <c r="B135" s="231"/>
      <c r="C135" s="145"/>
      <c r="D135" s="231"/>
      <c r="E135" s="145"/>
      <c r="F135" s="231"/>
      <c r="G135" s="145"/>
      <c r="H135" s="231"/>
      <c r="I135" s="145"/>
      <c r="J135" s="274"/>
    </row>
    <row r="136" spans="1:10" s="9" customFormat="1" ht="39.6" customHeight="1" thickTop="1" x14ac:dyDescent="0.25">
      <c r="A136" s="146" t="s">
        <v>120</v>
      </c>
      <c r="B136" s="147">
        <f>SUM(B134:B135)</f>
        <v>0</v>
      </c>
      <c r="C136" s="145"/>
      <c r="D136" s="147">
        <f>SUM(D134:D135)</f>
        <v>0</v>
      </c>
      <c r="E136" s="145"/>
      <c r="F136" s="147">
        <f>SUM(F134:F135)</f>
        <v>0</v>
      </c>
      <c r="G136" s="145"/>
      <c r="H136" s="147">
        <f>SUM(H134:H135)</f>
        <v>0</v>
      </c>
      <c r="I136" s="145"/>
      <c r="J136" s="274"/>
    </row>
    <row r="137" spans="1:10" s="9" customFormat="1" ht="31.2" customHeight="1" x14ac:dyDescent="0.25">
      <c r="A137" s="232" t="s">
        <v>108</v>
      </c>
      <c r="B137" s="10">
        <f>'Efterkalkyl 2019'!B138</f>
        <v>0</v>
      </c>
      <c r="C137" s="145"/>
      <c r="D137" s="10">
        <f>'Efterkalkyl 2019'!D138</f>
        <v>0</v>
      </c>
      <c r="E137" s="145"/>
      <c r="F137" s="10">
        <f>'Efterkalkyl 2019'!F138</f>
        <v>0</v>
      </c>
      <c r="G137" s="145"/>
      <c r="H137" s="10">
        <f>'Efterkalkyl 2019'!H138</f>
        <v>0</v>
      </c>
      <c r="I137" s="145"/>
      <c r="J137" s="274"/>
    </row>
    <row r="138" spans="1:10" s="9" customFormat="1" ht="31.2" customHeight="1" x14ac:dyDescent="0.25">
      <c r="A138" s="228" t="s">
        <v>121</v>
      </c>
      <c r="B138" s="147">
        <f>SUM(B136:B137)</f>
        <v>0</v>
      </c>
      <c r="C138" s="145"/>
      <c r="D138" s="147">
        <f>SUM(D136:D137)</f>
        <v>0</v>
      </c>
      <c r="E138" s="145"/>
      <c r="F138" s="147">
        <f>SUM(F136:F137)</f>
        <v>0</v>
      </c>
      <c r="G138" s="145"/>
      <c r="H138" s="147">
        <f>SUM(H136:H137)</f>
        <v>0</v>
      </c>
      <c r="I138" s="145"/>
      <c r="J138" s="274"/>
    </row>
    <row r="139" spans="1:10" s="14" customFormat="1" ht="58.2" customHeight="1" x14ac:dyDescent="0.3">
      <c r="A139" s="155" t="s">
        <v>122</v>
      </c>
      <c r="B139" s="102"/>
      <c r="C139" s="296"/>
      <c r="D139" s="102"/>
      <c r="E139" s="296"/>
      <c r="F139" s="102"/>
      <c r="G139" s="296"/>
      <c r="H139" s="102"/>
      <c r="I139" s="296"/>
      <c r="J139" s="274"/>
    </row>
    <row r="140" spans="1:10" s="14" customFormat="1" ht="43.2" customHeight="1" x14ac:dyDescent="0.25">
      <c r="A140" s="148" t="s">
        <v>92</v>
      </c>
      <c r="B140" s="43">
        <f>B105</f>
        <v>0</v>
      </c>
      <c r="C140" s="297"/>
      <c r="D140" s="43">
        <f>D105</f>
        <v>0</v>
      </c>
      <c r="E140" s="297"/>
      <c r="F140" s="43">
        <f>F105</f>
        <v>0</v>
      </c>
      <c r="G140" s="297"/>
      <c r="H140" s="43">
        <f>H105</f>
        <v>0</v>
      </c>
      <c r="I140" s="297"/>
      <c r="J140" s="274"/>
    </row>
    <row r="141" spans="1:10" s="14" customFormat="1" ht="43.2" customHeight="1" x14ac:dyDescent="0.25">
      <c r="A141" s="148" t="s">
        <v>93</v>
      </c>
      <c r="B141" s="43">
        <f>B106</f>
        <v>0</v>
      </c>
      <c r="C141" s="297"/>
      <c r="D141" s="43">
        <f>D106</f>
        <v>0</v>
      </c>
      <c r="E141" s="297"/>
      <c r="F141" s="43">
        <f>F106</f>
        <v>0</v>
      </c>
      <c r="G141" s="297"/>
      <c r="H141" s="43">
        <f>H106</f>
        <v>0</v>
      </c>
      <c r="I141" s="297"/>
      <c r="J141" s="274"/>
    </row>
    <row r="142" spans="1:10" s="14" customFormat="1" ht="43.2" customHeight="1" x14ac:dyDescent="0.25">
      <c r="A142" s="149" t="s">
        <v>123</v>
      </c>
      <c r="B142" s="43">
        <f>B108</f>
        <v>0</v>
      </c>
      <c r="C142" s="297"/>
      <c r="D142" s="43">
        <f>D108</f>
        <v>0</v>
      </c>
      <c r="E142" s="297"/>
      <c r="F142" s="43">
        <f>F108</f>
        <v>0</v>
      </c>
      <c r="G142" s="297"/>
      <c r="H142" s="43">
        <f>H108</f>
        <v>0</v>
      </c>
      <c r="I142" s="297"/>
      <c r="J142" s="274"/>
    </row>
    <row r="143" spans="1:10" s="7" customFormat="1" ht="43.2" customHeight="1" x14ac:dyDescent="0.25">
      <c r="A143" s="149" t="s">
        <v>124</v>
      </c>
      <c r="B143" s="43">
        <f>B109</f>
        <v>0</v>
      </c>
      <c r="C143" s="297"/>
      <c r="D143" s="43">
        <f>D109</f>
        <v>0</v>
      </c>
      <c r="E143" s="297"/>
      <c r="F143" s="43">
        <f>F109</f>
        <v>0</v>
      </c>
      <c r="G143" s="297"/>
      <c r="H143" s="43">
        <f>H109</f>
        <v>0</v>
      </c>
      <c r="I143" s="297"/>
      <c r="J143" s="274"/>
    </row>
    <row r="144" spans="1:10" s="14" customFormat="1" ht="31.2" customHeight="1" x14ac:dyDescent="0.25">
      <c r="A144" s="149" t="s">
        <v>109</v>
      </c>
      <c r="B144" s="43">
        <f>B122</f>
        <v>0</v>
      </c>
      <c r="C144" s="297"/>
      <c r="D144" s="43">
        <f>D122</f>
        <v>0</v>
      </c>
      <c r="E144" s="297"/>
      <c r="F144" s="43">
        <f>F122</f>
        <v>0</v>
      </c>
      <c r="G144" s="297"/>
      <c r="H144" s="43">
        <f>H122</f>
        <v>0</v>
      </c>
      <c r="I144" s="297"/>
      <c r="J144" s="274"/>
    </row>
    <row r="145" spans="1:10" s="14" customFormat="1" ht="31.2" customHeight="1" x14ac:dyDescent="0.25">
      <c r="A145" s="149" t="s">
        <v>116</v>
      </c>
      <c r="B145" s="43">
        <f>B132</f>
        <v>0</v>
      </c>
      <c r="C145" s="297"/>
      <c r="D145" s="43">
        <f>D132</f>
        <v>0</v>
      </c>
      <c r="E145" s="297"/>
      <c r="F145" s="43">
        <f>F132</f>
        <v>0</v>
      </c>
      <c r="G145" s="297"/>
      <c r="H145" s="43">
        <f>H132</f>
        <v>0</v>
      </c>
      <c r="I145" s="297"/>
      <c r="J145" s="274"/>
    </row>
    <row r="146" spans="1:10" s="14" customFormat="1" ht="34.200000000000003" customHeight="1" thickBot="1" x14ac:dyDescent="0.3">
      <c r="A146" s="139" t="s">
        <v>125</v>
      </c>
      <c r="B146" s="67">
        <f>B138</f>
        <v>0</v>
      </c>
      <c r="C146" s="297"/>
      <c r="D146" s="67">
        <f>D138</f>
        <v>0</v>
      </c>
      <c r="E146" s="297"/>
      <c r="F146" s="67">
        <f>F138</f>
        <v>0</v>
      </c>
      <c r="G146" s="297"/>
      <c r="H146" s="67">
        <f>H138</f>
        <v>0</v>
      </c>
      <c r="I146" s="297"/>
      <c r="J146" s="274"/>
    </row>
    <row r="147" spans="1:10" s="14" customFormat="1" ht="44.4" customHeight="1" thickTop="1" x14ac:dyDescent="0.25">
      <c r="A147" s="344" t="s">
        <v>408</v>
      </c>
      <c r="B147" s="150">
        <f>SUM(B140:B146)</f>
        <v>0</v>
      </c>
      <c r="C147" s="298"/>
      <c r="D147" s="150">
        <f>SUM(D140:D146)</f>
        <v>0</v>
      </c>
      <c r="E147" s="298"/>
      <c r="F147" s="150">
        <f>SUM(F140:F146)</f>
        <v>0</v>
      </c>
      <c r="G147" s="298"/>
      <c r="H147" s="150">
        <f>SUM(H140:H146)</f>
        <v>0</v>
      </c>
      <c r="I147" s="298"/>
      <c r="J147" s="274"/>
    </row>
    <row r="148" spans="1:10" s="14" customFormat="1" ht="76.8" customHeight="1" x14ac:dyDescent="0.25">
      <c r="A148" s="345" t="s">
        <v>409</v>
      </c>
      <c r="B148"/>
      <c r="C148" s="298"/>
      <c r="D148" s="299"/>
      <c r="E148" s="298"/>
      <c r="F148" s="300"/>
      <c r="G148" s="340"/>
      <c r="H148" s="340"/>
      <c r="I148" s="340"/>
      <c r="J148" s="274"/>
    </row>
    <row r="149" spans="1:10" s="14" customFormat="1" ht="25.05" customHeight="1" x14ac:dyDescent="0.25">
      <c r="A149" s="133" t="s">
        <v>127</v>
      </c>
      <c r="B149" s="188"/>
      <c r="C149" s="297"/>
      <c r="D149" s="301"/>
      <c r="E149" s="336"/>
      <c r="F149" s="300"/>
      <c r="G149" s="340"/>
      <c r="H149" s="340"/>
      <c r="I149" s="340"/>
      <c r="J149" s="274"/>
    </row>
    <row r="150" spans="1:10" s="14" customFormat="1" ht="25.05" customHeight="1" x14ac:dyDescent="0.25">
      <c r="A150" s="186" t="s">
        <v>128</v>
      </c>
      <c r="B150" s="188"/>
      <c r="C150" s="297"/>
      <c r="D150" s="301"/>
      <c r="E150" s="336"/>
      <c r="F150" s="300"/>
      <c r="G150" s="340"/>
      <c r="H150" s="340"/>
      <c r="I150" s="340"/>
      <c r="J150" s="274"/>
    </row>
    <row r="151" spans="1:10" s="14" customFormat="1" ht="25.05" customHeight="1" x14ac:dyDescent="0.25">
      <c r="A151" s="187" t="s">
        <v>129</v>
      </c>
      <c r="B151" s="188"/>
      <c r="C151" s="297"/>
      <c r="D151" s="301"/>
      <c r="E151" s="336"/>
      <c r="F151" s="300"/>
      <c r="G151" s="340"/>
      <c r="H151" s="340"/>
      <c r="I151" s="340"/>
      <c r="J151" s="274"/>
    </row>
    <row r="152" spans="1:10" s="14" customFormat="1" ht="51.6" customHeight="1" thickBot="1" x14ac:dyDescent="0.35">
      <c r="A152" s="151" t="s">
        <v>130</v>
      </c>
      <c r="B152" s="323">
        <f>B149-(SUM(B150:B151))</f>
        <v>0</v>
      </c>
      <c r="C152" s="336"/>
      <c r="D152" s="294"/>
      <c r="E152" s="336"/>
      <c r="F152" s="300"/>
      <c r="G152"/>
      <c r="H152" s="340"/>
      <c r="I152" s="340"/>
      <c r="J152" s="308"/>
    </row>
    <row r="153" spans="1:10" s="7" customFormat="1" ht="56.4" customHeight="1" thickTop="1" thickBot="1" x14ac:dyDescent="0.3">
      <c r="A153" s="106" t="s">
        <v>131</v>
      </c>
      <c r="B153" s="324">
        <f>ROUNDDOWN(B147-B152,2)</f>
        <v>0</v>
      </c>
      <c r="C153" s="310" t="str">
        <f>IF((B153)=0,"",IF((B153)&lt;&gt;0,"Kontrollera siffrorna!"))</f>
        <v/>
      </c>
      <c r="D153" s="294"/>
      <c r="E153" s="336"/>
      <c r="F153" s="71"/>
      <c r="G153" s="336"/>
      <c r="H153" s="336"/>
      <c r="I153" s="336"/>
      <c r="J153" s="274"/>
    </row>
    <row r="154" spans="1:10" s="14" customFormat="1" ht="38.4" customHeight="1" thickTop="1" x14ac:dyDescent="0.25">
      <c r="A154" s="133" t="s">
        <v>132</v>
      </c>
      <c r="B154" s="188">
        <f>'Efterkalkyl 2019'!B149</f>
        <v>0</v>
      </c>
      <c r="C154" s="343"/>
      <c r="D154" s="301"/>
      <c r="E154" s="336"/>
      <c r="F154" s="300"/>
      <c r="G154" s="340"/>
      <c r="H154" s="340"/>
      <c r="I154" s="340"/>
      <c r="J154" s="274"/>
    </row>
    <row r="155" spans="1:10" s="14" customFormat="1" ht="38.4" customHeight="1" x14ac:dyDescent="0.25">
      <c r="A155" s="133" t="s">
        <v>133</v>
      </c>
      <c r="B155" s="188">
        <f>'Efterkalkyl 2019'!B150</f>
        <v>0</v>
      </c>
      <c r="C155" s="343"/>
      <c r="D155" s="301"/>
      <c r="E155" s="336"/>
      <c r="F155" s="300"/>
      <c r="G155" s="340"/>
      <c r="H155" s="340"/>
      <c r="I155" s="340"/>
      <c r="J155" s="274"/>
    </row>
    <row r="156" spans="1:10" s="14" customFormat="1" ht="38.4" customHeight="1" thickBot="1" x14ac:dyDescent="0.3">
      <c r="A156" s="133" t="s">
        <v>134</v>
      </c>
      <c r="B156" s="188">
        <f>'Efterkalkyl 2019'!B151</f>
        <v>0</v>
      </c>
      <c r="C156" s="343"/>
      <c r="D156" s="301"/>
      <c r="E156" s="336"/>
      <c r="F156" s="300"/>
      <c r="G156" s="340"/>
      <c r="H156" s="340"/>
      <c r="I156" s="340"/>
      <c r="J156" s="274"/>
    </row>
    <row r="157" spans="1:10" s="14" customFormat="1" ht="46.2" customHeight="1" thickTop="1" x14ac:dyDescent="0.3">
      <c r="A157" s="152" t="s">
        <v>135</v>
      </c>
      <c r="B157" s="325">
        <f>B154-(SUM(B155:B156))</f>
        <v>0</v>
      </c>
      <c r="C157"/>
      <c r="D157" s="301"/>
      <c r="E157" s="336"/>
      <c r="F157" s="300"/>
      <c r="G157" s="340"/>
      <c r="H157" s="340"/>
      <c r="I157" s="340"/>
      <c r="J157" s="308"/>
    </row>
    <row r="158" spans="1:10" s="107" customFormat="1" ht="61.8" customHeight="1" x14ac:dyDescent="0.3">
      <c r="A158" s="189" t="s">
        <v>136</v>
      </c>
      <c r="B158" s="336"/>
      <c r="C158" s="71"/>
      <c r="D158" s="301"/>
      <c r="E158" s="95"/>
      <c r="F158" s="313"/>
      <c r="G158" s="314"/>
      <c r="H158" s="314"/>
      <c r="I158" s="314"/>
      <c r="J158" s="277"/>
    </row>
    <row r="159" spans="1:10" s="107" customFormat="1" ht="36" customHeight="1" x14ac:dyDescent="0.25">
      <c r="A159" s="156" t="s">
        <v>137</v>
      </c>
      <c r="B159" s="153"/>
      <c r="C159" s="81"/>
      <c r="D159" s="278"/>
      <c r="E159" s="95"/>
      <c r="F159" s="278"/>
      <c r="G159" s="314"/>
      <c r="H159" s="278"/>
      <c r="I159" s="314"/>
      <c r="J159" s="277"/>
    </row>
    <row r="160" spans="1:10" ht="25.05" customHeight="1" x14ac:dyDescent="0.25">
      <c r="A160" s="182" t="s">
        <v>138</v>
      </c>
      <c r="B160" s="82"/>
      <c r="C160" s="81"/>
      <c r="D160" s="279"/>
      <c r="F160" s="279"/>
      <c r="G160" s="336"/>
      <c r="H160" s="279"/>
      <c r="I160" s="336"/>
    </row>
    <row r="161" spans="1:10" ht="25.05" customHeight="1" x14ac:dyDescent="0.25">
      <c r="A161" s="175" t="s">
        <v>139</v>
      </c>
      <c r="B161" s="82"/>
      <c r="C161" s="81"/>
      <c r="D161" s="279"/>
      <c r="F161" s="279"/>
      <c r="G161" s="336"/>
      <c r="H161" s="279"/>
      <c r="I161" s="336"/>
    </row>
    <row r="162" spans="1:10" ht="25.05" customHeight="1" x14ac:dyDescent="0.25">
      <c r="A162" s="182" t="s">
        <v>140</v>
      </c>
      <c r="B162" s="82"/>
      <c r="C162" s="81"/>
      <c r="D162" s="279"/>
      <c r="F162" s="279"/>
      <c r="G162" s="336"/>
      <c r="H162" s="279"/>
      <c r="I162" s="336"/>
    </row>
    <row r="163" spans="1:10" ht="25.05" customHeight="1" x14ac:dyDescent="0.25">
      <c r="A163" s="182" t="s">
        <v>141</v>
      </c>
      <c r="B163" s="82"/>
      <c r="C163" s="81"/>
      <c r="D163" s="279"/>
      <c r="F163" s="279"/>
      <c r="G163" s="336"/>
      <c r="H163" s="279"/>
      <c r="I163" s="336"/>
    </row>
    <row r="164" spans="1:10" ht="25.05" customHeight="1" x14ac:dyDescent="0.25">
      <c r="A164" s="184" t="s">
        <v>142</v>
      </c>
      <c r="B164" s="83"/>
      <c r="C164" s="71"/>
      <c r="D164" s="117"/>
      <c r="F164" s="117"/>
      <c r="G164" s="336"/>
      <c r="H164" s="117"/>
      <c r="I164" s="336"/>
    </row>
    <row r="165" spans="1:10" ht="25.05" customHeight="1" x14ac:dyDescent="0.25">
      <c r="A165" s="185" t="s">
        <v>143</v>
      </c>
      <c r="B165" s="84">
        <f>SUM(B160:B164)</f>
        <v>0</v>
      </c>
      <c r="C165" s="71"/>
      <c r="D165" s="280">
        <f>SUM(D160:D164)</f>
        <v>0</v>
      </c>
      <c r="F165" s="280">
        <f>SUM(F160:F164)</f>
        <v>0</v>
      </c>
      <c r="G165" s="336"/>
      <c r="H165" s="280">
        <f>SUM(H160:H164)</f>
        <v>0</v>
      </c>
      <c r="I165" s="336"/>
    </row>
    <row r="166" spans="1:10" ht="25.05" customHeight="1" x14ac:dyDescent="0.25">
      <c r="A166" s="175" t="s">
        <v>144</v>
      </c>
      <c r="B166" s="85">
        <f>B18+B19+B20+B21+B66+B82+B114+B124+B48</f>
        <v>0</v>
      </c>
      <c r="C166" s="71"/>
      <c r="D166" s="281">
        <f>D18+D19+D20+D21+D66+D82+D114+D124+D48</f>
        <v>0</v>
      </c>
      <c r="F166" s="281">
        <f>F18+F19+F20+F21+F66+F82+F114+F124+F48</f>
        <v>0</v>
      </c>
      <c r="G166" s="336"/>
      <c r="H166" s="281">
        <f>H18+H19+H20+H21+H66+H82+H114+H124+H48</f>
        <v>0</v>
      </c>
      <c r="I166" s="336"/>
    </row>
    <row r="167" spans="1:10" s="403" customFormat="1" ht="25.05" customHeight="1" x14ac:dyDescent="0.25">
      <c r="A167" s="175" t="s">
        <v>145</v>
      </c>
      <c r="B167" s="86">
        <f>-(B46-B41-B43-B24+B68+B72+B74+B86+B88-B115-B125+B71+B51+B54+B55+B57-B44-B102)</f>
        <v>0</v>
      </c>
      <c r="C167" s="71"/>
      <c r="D167" s="86">
        <f>-(D46-D41-D43-D24+D68+D72+D74+D86+D88-D115-D125+D71+D51+D54+D55+D57-D44-D102)</f>
        <v>0</v>
      </c>
      <c r="E167" s="39"/>
      <c r="F167" s="86">
        <f>-(F46-F41-F43-F24+F68+F72+F74+F86+F88-F115-F125+F71+F51+F54+F55+F57-F44-F102)</f>
        <v>0</v>
      </c>
      <c r="G167" s="71"/>
      <c r="H167" s="86">
        <f>-(H46-H41-H43-H24+H68+H72+H74+H86+H88-H115-H125+H71+H51+H54+H55+H57-H44-H102)</f>
        <v>0</v>
      </c>
      <c r="I167" s="71"/>
      <c r="J167" s="274"/>
    </row>
    <row r="168" spans="1:10" ht="25.05" customHeight="1" x14ac:dyDescent="0.25">
      <c r="A168" s="182" t="s">
        <v>140</v>
      </c>
      <c r="B168" s="85">
        <f>B162</f>
        <v>0</v>
      </c>
      <c r="C168" s="71"/>
      <c r="D168" s="281">
        <f>D162</f>
        <v>0</v>
      </c>
      <c r="F168" s="281">
        <f>F162</f>
        <v>0</v>
      </c>
      <c r="G168" s="336"/>
      <c r="H168" s="281">
        <f>H162</f>
        <v>0</v>
      </c>
      <c r="I168" s="336"/>
    </row>
    <row r="169" spans="1:10" ht="25.05" customHeight="1" x14ac:dyDescent="0.25">
      <c r="A169" s="182" t="s">
        <v>141</v>
      </c>
      <c r="B169" s="85">
        <f>B163</f>
        <v>0</v>
      </c>
      <c r="C169" s="71"/>
      <c r="D169" s="281">
        <f>D163</f>
        <v>0</v>
      </c>
      <c r="F169" s="281">
        <f>F163</f>
        <v>0</v>
      </c>
      <c r="G169" s="336"/>
      <c r="H169" s="281">
        <f>H163</f>
        <v>0</v>
      </c>
      <c r="I169" s="336"/>
    </row>
    <row r="170" spans="1:10" ht="25.05" customHeight="1" x14ac:dyDescent="0.25">
      <c r="A170" s="184" t="s">
        <v>142</v>
      </c>
      <c r="B170" s="93">
        <f>-B44</f>
        <v>0</v>
      </c>
      <c r="C170" s="71"/>
      <c r="D170" s="287">
        <f>-D44</f>
        <v>0</v>
      </c>
      <c r="F170" s="287">
        <f>-F44</f>
        <v>0</v>
      </c>
      <c r="G170" s="336"/>
      <c r="H170" s="287">
        <f>-H44</f>
        <v>0</v>
      </c>
      <c r="I170" s="336"/>
    </row>
    <row r="171" spans="1:10" ht="25.05" customHeight="1" x14ac:dyDescent="0.25">
      <c r="A171" s="185" t="s">
        <v>146</v>
      </c>
      <c r="B171" s="84">
        <f>SUM(B166:B170)</f>
        <v>0</v>
      </c>
      <c r="C171" s="71"/>
      <c r="D171" s="280">
        <f>SUM(D166:D170)</f>
        <v>0</v>
      </c>
      <c r="F171" s="280">
        <f>SUM(F166:F170)</f>
        <v>0</v>
      </c>
      <c r="G171" s="336"/>
      <c r="H171" s="280">
        <f>SUM(H166:H170)</f>
        <v>0</v>
      </c>
      <c r="I171" s="336"/>
    </row>
    <row r="172" spans="1:10" ht="25.05" customHeight="1" x14ac:dyDescent="0.25">
      <c r="A172" s="175" t="s">
        <v>147</v>
      </c>
      <c r="B172" s="88">
        <f>ROUNDDOWN(B165-B171,2)</f>
        <v>0</v>
      </c>
      <c r="C172" s="89" t="str">
        <f>IF((B172)=0,"",IF((B172)&lt;&gt;0,"Kontrollera siffrorna!"))</f>
        <v/>
      </c>
      <c r="D172" s="283">
        <f>ROUNDDOWN(D165-D171,2)</f>
        <v>0</v>
      </c>
      <c r="F172" s="283">
        <f>ROUNDDOWN(F165-F171,2)</f>
        <v>0</v>
      </c>
      <c r="G172" s="336"/>
      <c r="H172" s="283">
        <f>ROUNDDOWN(H165-H171,2)</f>
        <v>0</v>
      </c>
      <c r="I172" s="336"/>
    </row>
    <row r="173" spans="1:10" ht="25.05" customHeight="1" x14ac:dyDescent="0.25">
      <c r="A173" s="156" t="s">
        <v>148</v>
      </c>
      <c r="B173" s="153"/>
      <c r="C173" s="71"/>
      <c r="D173" s="278"/>
      <c r="F173" s="278"/>
      <c r="G173" s="336"/>
      <c r="H173" s="278"/>
      <c r="I173" s="336"/>
    </row>
    <row r="174" spans="1:10" ht="25.05" customHeight="1" x14ac:dyDescent="0.25">
      <c r="A174" s="182" t="s">
        <v>149</v>
      </c>
      <c r="B174" s="82"/>
      <c r="C174" s="71"/>
      <c r="D174" s="279"/>
      <c r="F174" s="279"/>
      <c r="G174" s="336"/>
      <c r="H174" s="279"/>
      <c r="I174" s="336"/>
    </row>
    <row r="175" spans="1:10" ht="25.05" customHeight="1" x14ac:dyDescent="0.25">
      <c r="A175" s="175" t="s">
        <v>150</v>
      </c>
      <c r="B175" s="87">
        <f>-B162</f>
        <v>0</v>
      </c>
      <c r="C175" s="71"/>
      <c r="D175" s="282">
        <f>-D162</f>
        <v>0</v>
      </c>
      <c r="F175" s="282">
        <f>-F162</f>
        <v>0</v>
      </c>
      <c r="G175" s="336"/>
      <c r="H175" s="282">
        <f>-H162</f>
        <v>0</v>
      </c>
      <c r="I175" s="336"/>
    </row>
    <row r="176" spans="1:10" ht="25.05" customHeight="1" x14ac:dyDescent="0.25">
      <c r="A176" s="175" t="s">
        <v>151</v>
      </c>
      <c r="B176" s="88">
        <f>SUM(B174:B175)</f>
        <v>0</v>
      </c>
      <c r="C176" s="71"/>
      <c r="D176" s="283">
        <f>SUM(D174:D175)</f>
        <v>0</v>
      </c>
      <c r="F176" s="285">
        <f>SUM(F174:F175)</f>
        <v>0</v>
      </c>
      <c r="G176" s="336"/>
      <c r="H176" s="283">
        <f>SUM(H174:H175)</f>
        <v>0</v>
      </c>
      <c r="I176" s="336"/>
    </row>
    <row r="177" spans="1:10" ht="25.05" customHeight="1" x14ac:dyDescent="0.25">
      <c r="A177" s="182" t="s">
        <v>152</v>
      </c>
      <c r="B177" s="90">
        <f>'Efterkalkyl 2019'!B174</f>
        <v>0</v>
      </c>
      <c r="C177" s="71"/>
      <c r="D177" s="284">
        <f>'Efterkalkyl 2019'!D174</f>
        <v>0</v>
      </c>
      <c r="F177" s="284">
        <f>'Efterkalkyl 2019'!F174</f>
        <v>0</v>
      </c>
      <c r="G177" s="336"/>
      <c r="H177" s="284">
        <f>'Efterkalkyl 2019'!H174</f>
        <v>0</v>
      </c>
      <c r="I177" s="336"/>
    </row>
    <row r="178" spans="1:10" ht="25.05" customHeight="1" x14ac:dyDescent="0.25">
      <c r="A178" s="183" t="s">
        <v>153</v>
      </c>
      <c r="B178" s="84">
        <f>B176-B177</f>
        <v>0</v>
      </c>
      <c r="C178" s="71"/>
      <c r="D178" s="280">
        <f>D176-D177</f>
        <v>0</v>
      </c>
      <c r="F178" s="280">
        <f>F176-F177</f>
        <v>0</v>
      </c>
      <c r="G178" s="336"/>
      <c r="H178" s="280">
        <f>H176-H177</f>
        <v>0</v>
      </c>
      <c r="I178" s="336"/>
    </row>
    <row r="179" spans="1:10" s="403" customFormat="1" ht="30.6" customHeight="1" x14ac:dyDescent="0.25">
      <c r="A179" s="174" t="s">
        <v>154</v>
      </c>
      <c r="B179" s="85">
        <f>-B97+B41+B87</f>
        <v>0</v>
      </c>
      <c r="C179" s="71"/>
      <c r="D179" s="85">
        <f>-D97+D41+D87</f>
        <v>0</v>
      </c>
      <c r="E179" s="39"/>
      <c r="F179" s="85">
        <f>-F97+F41+F87</f>
        <v>0</v>
      </c>
      <c r="G179" s="71"/>
      <c r="H179" s="85">
        <f>-H97+H41+H87</f>
        <v>0</v>
      </c>
      <c r="I179" s="71"/>
      <c r="J179" s="274"/>
    </row>
    <row r="180" spans="1:10" ht="25.05" customHeight="1" x14ac:dyDescent="0.25">
      <c r="A180" s="174" t="s">
        <v>155</v>
      </c>
      <c r="B180" s="85">
        <f>B117</f>
        <v>0</v>
      </c>
      <c r="C180" s="71"/>
      <c r="D180" s="281">
        <f>D117</f>
        <v>0</v>
      </c>
      <c r="F180" s="281">
        <f>F117</f>
        <v>0</v>
      </c>
      <c r="G180" s="336"/>
      <c r="H180" s="281">
        <f>H117</f>
        <v>0</v>
      </c>
      <c r="I180" s="336"/>
    </row>
    <row r="181" spans="1:10" ht="25.05" customHeight="1" x14ac:dyDescent="0.25">
      <c r="A181" s="174" t="s">
        <v>156</v>
      </c>
      <c r="B181" s="85">
        <f>B127</f>
        <v>0</v>
      </c>
      <c r="C181" s="71"/>
      <c r="D181" s="281">
        <f>D127</f>
        <v>0</v>
      </c>
      <c r="E181" s="91"/>
      <c r="F181" s="281">
        <f>F127</f>
        <v>0</v>
      </c>
      <c r="G181" s="336"/>
      <c r="H181" s="281">
        <f>H127</f>
        <v>0</v>
      </c>
      <c r="I181" s="336"/>
    </row>
    <row r="182" spans="1:10" ht="25.05" customHeight="1" x14ac:dyDescent="0.25">
      <c r="A182" s="175" t="s">
        <v>151</v>
      </c>
      <c r="B182" s="315">
        <f>B179-B181-B180</f>
        <v>0</v>
      </c>
      <c r="C182" s="71"/>
      <c r="D182" s="285">
        <f>D179-D181-D180</f>
        <v>0</v>
      </c>
      <c r="F182" s="285">
        <f>F179-F181-F180</f>
        <v>0</v>
      </c>
      <c r="G182" s="336"/>
      <c r="H182" s="285">
        <f>H179-H181-H180</f>
        <v>0</v>
      </c>
      <c r="I182" s="336"/>
    </row>
    <row r="183" spans="1:10" ht="25.05" customHeight="1" x14ac:dyDescent="0.25">
      <c r="A183" s="175" t="s">
        <v>147</v>
      </c>
      <c r="B183" s="85">
        <f>ROUNDDOWN(IF(B178&gt;0,B178-B182,-B178+B182),2)</f>
        <v>0</v>
      </c>
      <c r="C183" s="92" t="str">
        <f>IF((B183)=0,"",IF((B183)&lt;&gt;0,"Kontrollera siffrorna!"))</f>
        <v/>
      </c>
      <c r="D183" s="281">
        <f>ROUNDDOWN(IF(D178&gt;0,D178-D182,-D178+D182),2)</f>
        <v>0</v>
      </c>
      <c r="F183" s="281">
        <f>ROUNDDOWN(IF(F178&gt;0,F178-F182,-F178+F182),2)</f>
        <v>0</v>
      </c>
      <c r="G183" s="336"/>
      <c r="H183" s="281">
        <f>ROUNDDOWN(IF(H178&gt;0,H178-H182,-H178+H182),2)</f>
        <v>0</v>
      </c>
      <c r="I183" s="336"/>
    </row>
    <row r="184" spans="1:10" ht="25.05" customHeight="1" x14ac:dyDescent="0.25">
      <c r="A184" s="157" t="s">
        <v>157</v>
      </c>
      <c r="B184" s="158"/>
      <c r="C184" s="71"/>
      <c r="D184" s="286"/>
      <c r="F184" s="286"/>
      <c r="G184" s="336"/>
      <c r="H184" s="286"/>
      <c r="I184" s="336"/>
    </row>
    <row r="185" spans="1:10" ht="25.05" customHeight="1" x14ac:dyDescent="0.25">
      <c r="A185" s="174" t="s">
        <v>158</v>
      </c>
      <c r="B185" s="82"/>
      <c r="C185" s="71"/>
      <c r="D185" s="279"/>
      <c r="F185" s="279"/>
      <c r="G185" s="336"/>
      <c r="H185" s="279"/>
      <c r="I185" s="336"/>
    </row>
    <row r="186" spans="1:10" ht="25.05" customHeight="1" x14ac:dyDescent="0.25">
      <c r="A186" s="175" t="s">
        <v>159</v>
      </c>
      <c r="B186" s="90"/>
      <c r="C186" s="71"/>
      <c r="D186" s="284"/>
      <c r="F186" s="284"/>
      <c r="G186" s="336"/>
      <c r="H186" s="284"/>
      <c r="I186" s="336"/>
    </row>
    <row r="187" spans="1:10" ht="25.05" customHeight="1" x14ac:dyDescent="0.25">
      <c r="A187" s="175" t="s">
        <v>151</v>
      </c>
      <c r="B187" s="88">
        <f>SUM(B185:B186)</f>
        <v>0</v>
      </c>
      <c r="C187" s="71"/>
      <c r="D187" s="283">
        <f>SUM(D185:D186)</f>
        <v>0</v>
      </c>
      <c r="F187" s="283">
        <f>SUM(F185:F186)</f>
        <v>0</v>
      </c>
      <c r="G187" s="336"/>
      <c r="H187" s="283">
        <f>SUM(H185:H186)</f>
        <v>0</v>
      </c>
      <c r="I187" s="336"/>
    </row>
    <row r="188" spans="1:10" ht="25.05" customHeight="1" x14ac:dyDescent="0.25">
      <c r="A188" s="174" t="s">
        <v>160</v>
      </c>
      <c r="B188" s="82">
        <f>'Efterkalkyl 2019'!B185</f>
        <v>0</v>
      </c>
      <c r="C188" s="71"/>
      <c r="D188" s="279">
        <f>'Efterkalkyl 2019'!D185</f>
        <v>0</v>
      </c>
      <c r="F188" s="279">
        <f>'Efterkalkyl 2019'!F185</f>
        <v>0</v>
      </c>
      <c r="G188" s="336"/>
      <c r="H188" s="279">
        <f>'Efterkalkyl 2019'!H185</f>
        <v>0</v>
      </c>
      <c r="I188" s="336"/>
    </row>
    <row r="189" spans="1:10" ht="25.05" customHeight="1" x14ac:dyDescent="0.25">
      <c r="A189" s="174" t="s">
        <v>161</v>
      </c>
      <c r="B189" s="90">
        <f>'Efterkalkyl 2019'!B186</f>
        <v>0</v>
      </c>
      <c r="C189" s="71"/>
      <c r="D189" s="284">
        <f>'Efterkalkyl 2019'!D186</f>
        <v>0</v>
      </c>
      <c r="F189" s="284">
        <f>'Efterkalkyl 2019'!F186</f>
        <v>0</v>
      </c>
      <c r="G189" s="336"/>
      <c r="H189" s="284">
        <f>'Efterkalkyl 2019'!H186</f>
        <v>0</v>
      </c>
      <c r="I189" s="336"/>
    </row>
    <row r="190" spans="1:10" ht="25.05" customHeight="1" x14ac:dyDescent="0.25">
      <c r="A190" s="175" t="s">
        <v>151</v>
      </c>
      <c r="B190" s="93">
        <f>SUM(B188:B189)</f>
        <v>0</v>
      </c>
      <c r="C190" s="71"/>
      <c r="D190" s="287">
        <f>SUM(D188:D189)</f>
        <v>0</v>
      </c>
      <c r="F190" s="287">
        <f>SUM(F188:F189)</f>
        <v>0</v>
      </c>
      <c r="G190" s="336"/>
      <c r="H190" s="287">
        <f>SUM(H188:H189)</f>
        <v>0</v>
      </c>
      <c r="I190" s="336"/>
    </row>
    <row r="191" spans="1:10" ht="25.05" customHeight="1" x14ac:dyDescent="0.25">
      <c r="A191" s="109" t="s">
        <v>162</v>
      </c>
      <c r="B191" s="84">
        <f>B187-B190</f>
        <v>0</v>
      </c>
      <c r="C191" s="71"/>
      <c r="D191" s="280">
        <f>D187-D190</f>
        <v>0</v>
      </c>
      <c r="F191" s="280">
        <f>F187-F190</f>
        <v>0</v>
      </c>
      <c r="G191" s="336"/>
      <c r="H191" s="280">
        <f>H187-H190</f>
        <v>0</v>
      </c>
      <c r="I191" s="336"/>
    </row>
    <row r="192" spans="1:10" ht="31.2" customHeight="1" x14ac:dyDescent="0.25">
      <c r="A192" s="174" t="s">
        <v>163</v>
      </c>
      <c r="B192" s="85">
        <f>B99+B23-B43-B52-B53-B69-B70</f>
        <v>0</v>
      </c>
      <c r="C192" s="71"/>
      <c r="D192" s="281">
        <f>D99+D23-D43-D52-D53-D69-D70</f>
        <v>0</v>
      </c>
      <c r="F192" s="281">
        <f>F99+F23-F43-F52-F53-F69-F70</f>
        <v>0</v>
      </c>
      <c r="G192" s="336"/>
      <c r="H192" s="281">
        <f>H99+H23-H43-H52-H53-H69-H70</f>
        <v>0</v>
      </c>
      <c r="I192" s="336"/>
    </row>
    <row r="193" spans="1:9" ht="25.05" customHeight="1" x14ac:dyDescent="0.25">
      <c r="A193" s="174" t="s">
        <v>164</v>
      </c>
      <c r="B193" s="85">
        <f>B116</f>
        <v>0</v>
      </c>
      <c r="C193" s="71"/>
      <c r="D193" s="281">
        <f>D116</f>
        <v>0</v>
      </c>
      <c r="F193" s="281">
        <f>F116</f>
        <v>0</v>
      </c>
      <c r="G193" s="336"/>
      <c r="H193" s="281">
        <f>H116</f>
        <v>0</v>
      </c>
      <c r="I193" s="336"/>
    </row>
    <row r="194" spans="1:9" ht="25.05" customHeight="1" x14ac:dyDescent="0.25">
      <c r="A194" s="174" t="s">
        <v>165</v>
      </c>
      <c r="B194" s="93">
        <f>B126</f>
        <v>0</v>
      </c>
      <c r="C194" s="71"/>
      <c r="D194" s="287">
        <f>D126</f>
        <v>0</v>
      </c>
      <c r="F194" s="287">
        <f>F126</f>
        <v>0</v>
      </c>
      <c r="G194" s="336"/>
      <c r="H194" s="287">
        <f>H126</f>
        <v>0</v>
      </c>
      <c r="I194" s="336"/>
    </row>
    <row r="195" spans="1:9" ht="25.05" customHeight="1" x14ac:dyDescent="0.25">
      <c r="A195" s="175" t="s">
        <v>151</v>
      </c>
      <c r="B195" s="88">
        <f>SUM(B192:B194)</f>
        <v>0</v>
      </c>
      <c r="C195" s="71"/>
      <c r="D195" s="283">
        <f>SUM(D192:D194)</f>
        <v>0</v>
      </c>
      <c r="F195" s="283">
        <f>SUM(F192:F194)</f>
        <v>0</v>
      </c>
      <c r="G195" s="336"/>
      <c r="H195" s="283">
        <f>SUM(H192:H194)</f>
        <v>0</v>
      </c>
      <c r="I195" s="336"/>
    </row>
    <row r="196" spans="1:9" ht="25.05" customHeight="1" x14ac:dyDescent="0.25">
      <c r="A196" s="175" t="s">
        <v>147</v>
      </c>
      <c r="B196" s="85">
        <f>ROUNDDOWN(IF(B191&gt;0,B191-B195,-B191+B195),2)</f>
        <v>0</v>
      </c>
      <c r="C196" s="92" t="str">
        <f>IF((B196)=0,"",IF((B196)&lt;&gt;0,"Kontrollera siffrorna!"))</f>
        <v/>
      </c>
      <c r="D196" s="281">
        <f>ROUNDDOWN(IF(D191&gt;0,D191-D195,-D191+D195),2)</f>
        <v>0</v>
      </c>
      <c r="F196" s="281">
        <f>ROUNDDOWN(IF(F191&gt;0,F191-F195,-F191+F195),2)</f>
        <v>0</v>
      </c>
      <c r="G196" s="336"/>
      <c r="H196" s="281">
        <f>ROUNDDOWN(IF(H191&gt;0,H191-H195,-H191+H195),2)</f>
        <v>0</v>
      </c>
      <c r="I196" s="336"/>
    </row>
    <row r="197" spans="1:9" ht="25.05" customHeight="1" x14ac:dyDescent="0.25">
      <c r="A197" s="159" t="s">
        <v>166</v>
      </c>
      <c r="B197" s="160"/>
      <c r="C197" s="71"/>
      <c r="D197" s="288"/>
      <c r="F197" s="288"/>
      <c r="G197" s="336"/>
      <c r="H197" s="288"/>
      <c r="I197" s="336"/>
    </row>
    <row r="198" spans="1:9" ht="25.05" customHeight="1" x14ac:dyDescent="0.25">
      <c r="A198" s="176" t="s">
        <v>167</v>
      </c>
      <c r="B198" s="82"/>
      <c r="C198" s="71"/>
      <c r="D198" s="279"/>
      <c r="F198" s="279"/>
      <c r="G198" s="336"/>
      <c r="H198" s="279"/>
      <c r="I198" s="336"/>
    </row>
    <row r="199" spans="1:9" ht="29.4" customHeight="1" x14ac:dyDescent="0.25">
      <c r="A199" s="176" t="s">
        <v>168</v>
      </c>
      <c r="B199" s="90">
        <f>'Efterkalkyl 2019'!B198</f>
        <v>0</v>
      </c>
      <c r="C199" s="71"/>
      <c r="D199" s="284">
        <f>'Efterkalkyl 2019'!D198</f>
        <v>0</v>
      </c>
      <c r="F199" s="284">
        <f>'Efterkalkyl 2019'!F198</f>
        <v>0</v>
      </c>
      <c r="G199" s="336"/>
      <c r="H199" s="284">
        <f>'Efterkalkyl 2019'!H198</f>
        <v>0</v>
      </c>
      <c r="I199" s="336"/>
    </row>
    <row r="200" spans="1:9" ht="25.05" customHeight="1" x14ac:dyDescent="0.25">
      <c r="A200" s="108" t="s">
        <v>169</v>
      </c>
      <c r="B200" s="84">
        <f>B198-B199</f>
        <v>0</v>
      </c>
      <c r="C200" s="71"/>
      <c r="D200" s="280">
        <f>D198-D199</f>
        <v>0</v>
      </c>
      <c r="F200" s="280">
        <f>F198-F199</f>
        <v>0</v>
      </c>
      <c r="G200" s="336"/>
      <c r="H200" s="280">
        <f>H198-H199</f>
        <v>0</v>
      </c>
      <c r="I200" s="336"/>
    </row>
    <row r="201" spans="1:9" ht="31.2" customHeight="1" x14ac:dyDescent="0.25">
      <c r="A201" s="177" t="s">
        <v>170</v>
      </c>
      <c r="B201" s="82">
        <f>B98</f>
        <v>0</v>
      </c>
      <c r="C201" s="71"/>
      <c r="D201" s="279">
        <f>D98</f>
        <v>0</v>
      </c>
      <c r="F201" s="279">
        <f>F98</f>
        <v>0</v>
      </c>
      <c r="G201" s="336"/>
      <c r="H201" s="279">
        <f>H98</f>
        <v>0</v>
      </c>
      <c r="I201" s="336"/>
    </row>
    <row r="202" spans="1:9" ht="25.05" customHeight="1" x14ac:dyDescent="0.25">
      <c r="A202" s="177" t="s">
        <v>171</v>
      </c>
      <c r="B202" s="82"/>
      <c r="C202" s="71"/>
      <c r="D202" s="279"/>
      <c r="F202" s="279"/>
      <c r="G202" s="336"/>
      <c r="H202" s="279"/>
      <c r="I202" s="336"/>
    </row>
    <row r="203" spans="1:9" ht="25.05" customHeight="1" x14ac:dyDescent="0.25">
      <c r="A203" s="177" t="s">
        <v>172</v>
      </c>
      <c r="B203" s="90"/>
      <c r="C203" s="71"/>
      <c r="D203" s="284"/>
      <c r="F203" s="279"/>
      <c r="G203" s="336"/>
      <c r="H203" s="284"/>
      <c r="I203" s="336"/>
    </row>
    <row r="204" spans="1:9" ht="25.05" customHeight="1" x14ac:dyDescent="0.25">
      <c r="A204" s="178" t="s">
        <v>151</v>
      </c>
      <c r="B204" s="94">
        <f>SUM(B201:B203)</f>
        <v>0</v>
      </c>
      <c r="C204" s="71"/>
      <c r="D204" s="289">
        <f>SUM(D201:D203)</f>
        <v>0</v>
      </c>
      <c r="F204" s="289">
        <f>SUM(F201:F203)</f>
        <v>0</v>
      </c>
      <c r="G204" s="336"/>
      <c r="H204" s="289">
        <f>SUM(H201:H203)</f>
        <v>0</v>
      </c>
      <c r="I204" s="336"/>
    </row>
    <row r="205" spans="1:9" ht="25.05" customHeight="1" x14ac:dyDescent="0.25">
      <c r="A205" s="110" t="s">
        <v>147</v>
      </c>
      <c r="B205" s="88">
        <f>ROUNDDOWN(IF(B200&gt;0,B200-B204,-B200-B204),2)</f>
        <v>0</v>
      </c>
      <c r="C205" s="92" t="str">
        <f>IF((B205)=0,"",IF((B205)&lt;&gt;0,"Kontrollera siffrorna!"))</f>
        <v/>
      </c>
      <c r="D205" s="283">
        <f>ROUNDDOWN(IF(D200&gt;0,D200-D204,-D200-D204),2)</f>
        <v>0</v>
      </c>
      <c r="F205" s="283">
        <f>ROUNDDOWN(IF(F200&gt;0,F200-F204,-F200-F204),2)</f>
        <v>0</v>
      </c>
      <c r="G205" s="336"/>
      <c r="H205" s="283">
        <f>ROUNDDOWN(IF(H200&gt;0,H200-H204,-H200-H204),2)</f>
        <v>0</v>
      </c>
      <c r="I205" s="336"/>
    </row>
    <row r="206" spans="1:9" ht="25.05" customHeight="1" x14ac:dyDescent="0.25">
      <c r="A206" s="157" t="s">
        <v>173</v>
      </c>
      <c r="B206" s="158"/>
      <c r="C206" s="71"/>
      <c r="D206" s="286"/>
      <c r="E206" s="95"/>
      <c r="F206" s="286"/>
      <c r="G206" s="336"/>
      <c r="H206" s="286"/>
      <c r="I206" s="336"/>
    </row>
    <row r="207" spans="1:9" ht="25.05" customHeight="1" x14ac:dyDescent="0.25">
      <c r="A207" s="175" t="s">
        <v>174</v>
      </c>
      <c r="B207" s="82"/>
      <c r="C207" s="71"/>
      <c r="D207" s="279"/>
      <c r="E207" s="95"/>
      <c r="F207" s="279"/>
      <c r="G207" s="336"/>
      <c r="H207" s="279"/>
      <c r="I207" s="336"/>
    </row>
    <row r="208" spans="1:9" ht="25.05" customHeight="1" x14ac:dyDescent="0.25">
      <c r="A208" s="175" t="s">
        <v>175</v>
      </c>
      <c r="B208" s="90">
        <f>'Efterkalkyl 2019'!B207</f>
        <v>0</v>
      </c>
      <c r="C208" s="71"/>
      <c r="D208" s="284">
        <f>'Efterkalkyl 2019'!D207</f>
        <v>0</v>
      </c>
      <c r="E208" s="95"/>
      <c r="F208" s="284">
        <f>'Efterkalkyl 2019'!F207</f>
        <v>0</v>
      </c>
      <c r="G208" s="336"/>
      <c r="H208" s="284">
        <f>'Efterkalkyl 2019'!H207</f>
        <v>0</v>
      </c>
      <c r="I208" s="336"/>
    </row>
    <row r="209" spans="1:9" ht="25.05" customHeight="1" x14ac:dyDescent="0.25">
      <c r="A209" s="179" t="s">
        <v>176</v>
      </c>
      <c r="B209" s="96">
        <f>B207-B208</f>
        <v>0</v>
      </c>
      <c r="C209" s="71"/>
      <c r="D209" s="290">
        <f>D207-D208</f>
        <v>0</v>
      </c>
      <c r="E209" s="95"/>
      <c r="F209" s="290">
        <f>F207-F208</f>
        <v>0</v>
      </c>
      <c r="G209" s="336"/>
      <c r="H209" s="290">
        <f>H207-H208</f>
        <v>0</v>
      </c>
      <c r="I209" s="336"/>
    </row>
    <row r="210" spans="1:9" ht="25.05" customHeight="1" x14ac:dyDescent="0.25">
      <c r="A210" s="175" t="s">
        <v>177</v>
      </c>
      <c r="B210" s="90"/>
      <c r="C210" s="71"/>
      <c r="D210" s="284"/>
      <c r="E210" s="95"/>
      <c r="F210" s="284"/>
      <c r="G210" s="336"/>
      <c r="H210" s="284"/>
      <c r="I210" s="336"/>
    </row>
    <row r="211" spans="1:9" ht="25.05" customHeight="1" x14ac:dyDescent="0.25">
      <c r="A211" s="175" t="s">
        <v>147</v>
      </c>
      <c r="B211" s="97">
        <f>ROUNDDOWN(IF(B209&gt;0,B209-B210,-B209-B210),2)</f>
        <v>0</v>
      </c>
      <c r="C211" s="71"/>
      <c r="D211" s="287">
        <f>ROUNDDOWN(IF(D209&gt;0,D209-D210,-D209-D210),2)</f>
        <v>0</v>
      </c>
      <c r="E211" s="95"/>
      <c r="F211" s="287">
        <f>ROUNDDOWN(IF(F209&gt;0,F209-F210,-F209-F210),2)</f>
        <v>0</v>
      </c>
      <c r="G211" s="336"/>
      <c r="H211" s="287">
        <f>ROUNDDOWN(IF(H209&gt;0,H209-H210,-H209-H210),2)</f>
        <v>0</v>
      </c>
      <c r="I211" s="336"/>
    </row>
    <row r="212" spans="1:9" ht="25.05" customHeight="1" x14ac:dyDescent="0.25">
      <c r="A212" s="157" t="s">
        <v>178</v>
      </c>
      <c r="B212" s="158"/>
      <c r="C212" s="71"/>
      <c r="E212" s="95"/>
      <c r="F212" s="40"/>
      <c r="G212" s="336"/>
      <c r="H212" s="336"/>
      <c r="I212" s="336"/>
    </row>
    <row r="213" spans="1:9" ht="31.2" customHeight="1" x14ac:dyDescent="0.25">
      <c r="A213" s="180" t="s">
        <v>179</v>
      </c>
      <c r="B213" s="98">
        <f>B61+B78+B93+B96+B121+B131+B137</f>
        <v>0</v>
      </c>
      <c r="C213" s="71"/>
      <c r="E213" s="95"/>
      <c r="F213" s="40"/>
      <c r="G213" s="336"/>
      <c r="H213" s="336"/>
      <c r="I213" s="336"/>
    </row>
    <row r="214" spans="1:9" ht="31.2" customHeight="1" x14ac:dyDescent="0.25">
      <c r="A214" s="180" t="s">
        <v>180</v>
      </c>
      <c r="B214" s="99">
        <f>B157</f>
        <v>0</v>
      </c>
      <c r="C214" s="71"/>
      <c r="E214" s="95"/>
      <c r="F214" s="40"/>
      <c r="G214" s="336"/>
      <c r="H214" s="336"/>
      <c r="I214" s="336"/>
    </row>
    <row r="215" spans="1:9" ht="31.2" customHeight="1" x14ac:dyDescent="0.25">
      <c r="A215" s="181" t="s">
        <v>147</v>
      </c>
      <c r="B215" s="93">
        <f>ROUNDDOWN(B213-B214,2)</f>
        <v>0</v>
      </c>
      <c r="C215" s="92" t="str">
        <f>IF((B215)=0,"",IF((B215)&lt;&gt;0,"Kontrollera siffrorna!"))</f>
        <v/>
      </c>
      <c r="E215" s="95"/>
      <c r="F215" s="40"/>
      <c r="G215" s="336"/>
      <c r="H215" s="336"/>
      <c r="I215" s="336"/>
    </row>
    <row r="216" spans="1:9" ht="44.4" customHeight="1" x14ac:dyDescent="0.25">
      <c r="A216" s="54" t="s">
        <v>181</v>
      </c>
      <c r="E216" s="95"/>
      <c r="F216" s="40"/>
      <c r="G216" s="336"/>
      <c r="H216" s="336"/>
      <c r="I216" s="336"/>
    </row>
    <row r="217" spans="1:9" ht="85.8" customHeight="1" x14ac:dyDescent="0.25">
      <c r="A217" s="100"/>
      <c r="B217"/>
      <c r="C217" s="101"/>
      <c r="E217" s="95"/>
      <c r="F217" s="40"/>
      <c r="G217" s="336"/>
      <c r="H217" s="336"/>
      <c r="I217" s="336"/>
    </row>
    <row r="218" spans="1:9" ht="23.4" customHeight="1" x14ac:dyDescent="0.25">
      <c r="A218" s="44" t="s">
        <v>182</v>
      </c>
      <c r="E218" s="95"/>
      <c r="F218" s="40"/>
      <c r="G218" s="336"/>
      <c r="H218" s="336"/>
      <c r="I218" s="336"/>
    </row>
    <row r="219" spans="1:9" ht="54.6" customHeight="1" x14ac:dyDescent="0.25">
      <c r="A219" s="162" t="s">
        <v>183</v>
      </c>
      <c r="B219"/>
      <c r="C219" s="102"/>
      <c r="D219" s="71"/>
      <c r="E219" s="71"/>
      <c r="F219" s="40"/>
      <c r="G219" s="336"/>
      <c r="H219" s="336"/>
      <c r="I219" s="336"/>
    </row>
    <row r="220" spans="1:9" ht="43.2" customHeight="1" x14ac:dyDescent="0.25">
      <c r="A220" s="163" t="s">
        <v>184</v>
      </c>
      <c r="B220"/>
      <c r="C220" s="71"/>
      <c r="E220" s="95"/>
      <c r="F220" s="40"/>
      <c r="G220" s="317"/>
      <c r="H220" s="317"/>
      <c r="I220" s="317"/>
    </row>
    <row r="221" spans="1:9" ht="27.6" x14ac:dyDescent="0.25">
      <c r="A221" s="54" t="s">
        <v>185</v>
      </c>
      <c r="F221" s="40"/>
      <c r="G221" s="317"/>
      <c r="H221" s="317"/>
      <c r="I221" s="317"/>
    </row>
    <row r="222" spans="1:9" x14ac:dyDescent="0.25">
      <c r="F222" s="40"/>
      <c r="G222" s="291"/>
      <c r="H222" s="291"/>
      <c r="I222" s="291"/>
    </row>
    <row r="223" spans="1:9" x14ac:dyDescent="0.25">
      <c r="F223" s="40"/>
      <c r="G223" s="291"/>
      <c r="H223" s="291"/>
      <c r="I223" s="291"/>
    </row>
    <row r="224" spans="1:9" x14ac:dyDescent="0.25">
      <c r="F224" s="40"/>
      <c r="G224" s="291"/>
      <c r="H224" s="291"/>
      <c r="I224" s="291"/>
    </row>
  </sheetData>
  <sheetProtection algorithmName="SHA-512" hashValue="FHzw5kE2lOtBNbSz+9Ad3Jo9+1wdl9xBkH2Cp346Soa5bxn9IToPGjHhgV4T2kQbCl2m3GBzwu9SU0ja1qPvLg==" saltValue="l/8RPEhTJlRdWUnYD06d6A==" spinCount="100000" sheet="1" objects="1" scenarios="1"/>
  <conditionalFormatting sqref="B3">
    <cfRule type="expression" dxfId="27" priority="4">
      <formula>B3=#REF!</formula>
    </cfRule>
  </conditionalFormatting>
  <conditionalFormatting sqref="D3">
    <cfRule type="expression" dxfId="26" priority="3">
      <formula>D3=#REF!</formula>
    </cfRule>
  </conditionalFormatting>
  <conditionalFormatting sqref="F3">
    <cfRule type="expression" dxfId="25" priority="2">
      <formula>F3=#REF!</formula>
    </cfRule>
  </conditionalFormatting>
  <conditionalFormatting sqref="H3">
    <cfRule type="expression" dxfId="24" priority="1">
      <formula>H3=#REF!</formula>
    </cfRule>
  </conditionalFormatting>
  <dataValidations count="32">
    <dataValidation allowBlank="1" showInputMessage="1" showErrorMessage="1" promptTitle="Vuokravakuudet" prompt="Esitetään pelkästään lainat. Jos vuokravakuudet on kirjattu pitkäaikaisiin velkoihin, esitetään ne muissa rahoitukseen vaikuttavissa tapahtumissa. " sqref="D185 F185 H185" xr:uid="{CDB68DD3-6832-46AC-A899-727173772BA8}"/>
    <dataValidation allowBlank="1" showInputMessage="1" showErrorMessage="1" promptTitle="Ohje ruutujen vapauttamiseen" prompt="Ruudut ovat kiinnitetty B4-ruudusta, jotta otsikot näkyvät siirryttäessä laskelmalla alaspäin ja sivusuunnassa. Ruudut voi vapauttaa B4-ruudusta seuraavasti: Näytä&gt; Kiinnitä ruudut &gt; Vapauta ruudut." sqref="B4" xr:uid="{76EF9FD1-03CB-425A-B592-DBEA7FDA902C}"/>
    <dataValidation allowBlank="1" showInputMessage="1" showErrorMessage="1" promptTitle="Ohje" prompt="Syötä luvut! Tarkista myös että muutos näkyy jälkilaskelmalla muuna rahoitukseen vaikuttavana tapahtumana." sqref="F202:F203" xr:uid="{AD53C54A-E495-4842-A990-108AD0387D95}"/>
    <dataValidation allowBlank="1" showErrorMessage="1" promptTitle="Vuokravakuuksien esittäminen" prompt="Vuokravakuudet esitetään  lyhyt.aik.veloissa, jos kirjanpidossa kirjattu lyhytaikaisiin. Jos kirjanpidossa kirjattu pitkäaikaisiin, vakuudet esitetään muissa  rahoitukseen vaikuttavissa tapahtumissa. " sqref="B155" xr:uid="{51FF1F8E-58EE-420B-819F-35B9BEA89E8D}"/>
    <dataValidation allowBlank="1" showInputMessage="1" showErrorMessage="1" prompt="Täytä huoneistoala- ja tilikauden pituus -solu. " sqref="E64 E82" xr:uid="{F6867A0A-198D-4D01-B84A-F958D9EBAA09}"/>
    <dataValidation allowBlank="1" showErrorMessage="1" promptTitle="Pakollinen syöttötieto" prompt="Edellisen tilikauden taseen rahoitusasema on esitettävä laskelmassa. Summat otetaan edellisen tilikauden tilinpäätöksestä tai jälkilaskelmasta. " sqref="B154" xr:uid="{3E25116D-12A1-4A7C-BC86-CAEEAC654338}"/>
    <dataValidation allowBlank="1" showInputMessage="1" showErrorMessage="1" prompt="Fyll i enhetens räkenskapsperiod från startdatumet till slutdatumet i den här rutan. T.ex. 1.1-31.12.2023." sqref="A9" xr:uid="{BA63C827-F357-409E-A314-D24C8E42CA21}"/>
    <dataValidation operator="notBetween" showInputMessage="1" showErrorMessage="1" sqref="A11" xr:uid="{C973F82B-8F03-45CD-9E9E-3535370F2EC6}"/>
    <dataValidation allowBlank="1" showInputMessage="1" showErrorMessage="1" promptTitle="Övriga hyresintäkter" prompt="Kom ihåg att dra av hyresintäkter som hänför sig till övriga kostnader (t.ex. som samlats in som avsättningar), om de inte har specificerats i bokföringen." sqref="B18 D18 F18 H18" xr:uid="{81A3CA6A-4782-4582-8D60-A8E26B6A843E}"/>
    <dataValidation allowBlank="1" showInputMessage="1" showErrorMessage="1" promptTitle="Obs." prompt="Obs! Nyttjandegraden fås automatiskt med formel = realiserade hyror / budgeterade hyror. _x000a__x000a_Kalkylen skyddas med lösenordet ”ara”." sqref="B16" xr:uid="{DACDB195-A447-4AEB-9CF0-8CFB5E760FA9}"/>
    <dataValidation allowBlank="1" showInputMessage="1" showErrorMessage="1" promptTitle="Bokföring av kostnader" prompt="Kostnaderna matas in med plustecken." sqref="B27 D27 F27 H27" xr:uid="{D9516D7E-7741-4CCB-97D1-79FC840AB896}"/>
    <dataValidation allowBlank="1" showInputMessage="1" showErrorMessage="1" promptTitle="Korrigeringar och aktiveringar" prompt="Korrigeringarna presenteras som ett nettobelopp med plustecken. Om kostnaderna har aktiverats i balansräkningen, anges de aktiverade kostnaderna med ett + under kostnaden. " sqref="B40 B87 D87 F87 H87 D40 F40 H40" xr:uid="{AB13C0F0-D6FF-409C-BA29-8FCA2A479A91}"/>
    <dataValidation allowBlank="1" showInputMessage="1" showErrorMessage="1" promptTitle="Aktiveringar" prompt="Om kostnaderna har aktiverats i balansräkningen, anges de aktiverade kostnaderna med ett +. (Reparationskostnader + aktiverade kostnader = penningmedel som använts för reparationer.) Försäljningarna visas med minustecken." sqref="B41 B88 D88 F88 H88 D41 F41 H41" xr:uid="{55F82380-EBAD-474B-8736-E49A8C787A13}"/>
    <dataValidation allowBlank="1" showInputMessage="1" showErrorMessage="1" promptTitle="Hyresutjämning" prompt="Om kostnaderna utjämnas, presenteras ingen utjämning av hyran i beräkningen på samfunds- och utjämningsgruppsnivå, eftersom kostnaderna har fördelats på alla objekt." sqref="B45 B58 B75 B90 D45 F45 H45 D58 F58 H58 D75 F75 H75 D90 F90 H90" xr:uid="{7951307C-8889-4319-9DC3-5E00E0524D80}"/>
    <dataValidation allowBlank="1" showInputMessage="1" showErrorMessage="1" promptTitle="Amorteringar" prompt="Ange endast amorteringar på objekt som omfattas av självkostnadshyran." sqref="B52 B69 D52 F52 H52 D69 F69 H69" xr:uid="{92C8F161-BBBB-402B-A3FA-E0BA9407E1D9}"/>
    <dataValidation allowBlank="1" showInputMessage="1" showErrorMessage="1" promptTitle="Intäkter från avsättningar" prompt="Som intäkter av avsättningar redovisas den verkliga summa som har ackumulerats för avsättningar i hyror. _x000a__x000a_Hyror som samlas in för avsättningar ska också presenteras i hyresbestämningskalkylen._x000a_" sqref="B82 D82 F82 H82" xr:uid="{30689BB9-D186-41C3-90A4-42DAF4A8896C}"/>
    <dataValidation allowBlank="1" showInputMessage="1" showErrorMessage="1" promptTitle="Anvisning" prompt="Från efterkalkylen för föregående räkenskapsperiod ”finansiell återstod för investeringar i självkostnadsuthyrning i slutet av räkenskapsperioden”. _x000a__x000a_" sqref="B96" xr:uid="{4213E725-DB14-43CD-8303-DADBD525F11A}"/>
    <dataValidation allowBlank="1" showInputMessage="1" showErrorMessage="1" promptTitle="Erhållna bidrag" prompt="I summan ingår erhållna understöd för investeringar." sqref="B97 D97 F97 H97" xr:uid="{C79DEDD9-1345-4C0C-B14D-2F74A9849269}"/>
    <dataValidation allowBlank="1" showInputMessage="1" showErrorMessage="1" promptTitle="Hyresgarantier" prompt="Hyresgarantierna upptas bland kortfristiga skulder i den finansiella ställningen i balansräkningen, om de har bokförts bland kortfristiga skulder. Om de har bokförts som långfristiga skulder, presenteras de i andra händelser som påverkar finansieringen." sqref="B150" xr:uid="{81EA9B8E-5A7A-4D25-9F39-7D0D00CB2367}"/>
    <dataValidation allowBlank="1" showInputMessage="1" showErrorMessage="1" promptTitle="Hyresgarantier" prompt="Hyresgarantierna upptas bland kortfristiga skulder i den finansiella ställningen i balansräkningen, om de har bokförts bland kortfristiga skulder. Om de har bokförts som långfristiga skulder, presenteras de i andra händelser som påverkar finansieringen. " sqref="B185" xr:uid="{86F07092-C78B-42D9-8C4B-1F9BB87799C3}"/>
    <dataValidation allowBlank="1" showInputMessage="1" showErrorMessage="1" promptTitle="Anvisning" prompt="Siffrorna tas direkt från resultaträkning. Observera att även finansieringskostnader ska läggas till i kostnaderna." sqref="D161 F161 H161" xr:uid="{8F584E4B-9BC3-4975-91FC-2BF0A2FCB5A0}"/>
    <dataValidation allowBlank="1" showInputMessage="1" showErrorMessage="1" promptTitle="Anvisning" prompt="Siffrorna matas in direkt från resultaträkning. Observera att även finansiella intäkter ska läggas till intäkterna." sqref="D160 F160 H160" xr:uid="{2FC096D0-0325-4BCD-83D9-D143A291B487}"/>
    <dataValidation allowBlank="1" showInputMessage="1" showErrorMessage="1" promptTitle="Anvisning" prompt="Siffrorna matas in direkt från bokslutet. Observera att även finansiella intäkter ska läggas till intäkterna." sqref="B160" xr:uid="{1FADD57E-4853-40C2-B26D-3911EEA0750D}"/>
    <dataValidation allowBlank="1" showInputMessage="1" showErrorMessage="1" promptTitle="Anvisning" prompt="Siffrorna tas direkt från bokslutet. Observera att även finansieringskostnader ska läggas till i kostnaderna." sqref="B161" xr:uid="{F3A26B57-D1AD-484F-B118-A8360ABF65A2}"/>
    <dataValidation allowBlank="1" showErrorMessage="1" promptTitle="Laskukaava" prompt="Muuta laskukaava sen mukaan, onko taseeseen aktivoidut esitetty +merkkisenä vai -merkkisenä. Tässä kaavassa taseeseen aktivoidut on hoito- ja rahoituskuluissa sekä varautumisissa esitetty +merkkisenä. " sqref="F179 B179 D179 H179" xr:uid="{75CA7F7B-1E44-47FC-84F9-F4F4D9B91F37}"/>
    <dataValidation allowBlank="1" showInputMessage="1" showErrorMessage="1" promptTitle="Kontroll" prompt="Kontrollera vid behov formeln. _x000a__x000a_Skyddet kan öppnas med lösenordet ”ara”._x000a_" sqref="B183 D183 F183 H183 B196 D196 F196 H196" xr:uid="{60F742E9-CFEB-462E-B3B7-42000CEA64CE}"/>
    <dataValidation allowBlank="1" showInputMessage="1" showErrorMessage="1" promptTitle="Förändringar i eget kapital " prompt="kan vara t.ex. förändringar i aktiekapitalet, förändringar i olika fonder osv. Kontrollera också att dividend inte har dragits av direkt från föregående räkenskapsperiod och räkenskapsperiodens resultat. Även dividenden ska beaktas i kalkylen." sqref="B198" xr:uid="{2367E04B-EA58-4BAE-A936-17DA91BFE4E4}"/>
    <dataValidation allowBlank="1" showInputMessage="1" showErrorMessage="1" promptTitle="Anvisning" prompt="Kontrollera också att förändringen syns i efterkalkylen som en annan händelse som påverkar finansieringen. Lägg vid behov till formlerna i kontrollkalkylen." sqref="B201:B203 D201:D203 F201 H201:H203" xr:uid="{C21C20E8-C433-48A4-B425-F703FE30A595}"/>
    <dataValidation allowBlank="1" showInputMessage="1" showErrorMessage="1" promptTitle="Anvisning" prompt="Här kan man kontrollera t.ex. hyresgarantier, om de i bokföringen har bokförts som långfristiga skulder och vid efterkalkyl av andra händelser som påverkar finansieringen.  " sqref="B207 D207 F207 H207" xr:uid="{F47D65C5-016C-421A-82F4-A08F3A66E21A}"/>
    <dataValidation allowBlank="1" showInputMessage="1" showErrorMessage="1" prompt="Fyll i cellerna för lägenhetsyta och räkenskapsperiodens längd." sqref="C14:C15 E14:E15 G14:G15 I14:I15 C18 E18 G18 I18" xr:uid="{1A52D044-6788-44E5-8C27-70044D6C29C1}"/>
    <dataValidation allowBlank="1" showInputMessage="1" showErrorMessage="1" prompt="Uppgifterna om utjämningsgruppen fylls i endast om samfundet använder utjämning. Kolumnen kan tas bort om den inte behövs." sqref="D2" xr:uid="{B35EF10F-6528-4D79-B6B9-3A3787FFEF6E}"/>
    <dataValidation allowBlank="1" showInputMessage="1" showErrorMessage="1" promptTitle="Obligatorisk information" prompt="Följande års över-/underskatt, skötsel- och (finansiella) kostnader." sqref="B61 D61 F61 H61" xr:uid="{996A83BC-4357-48EA-8B7C-4AA6A1578634}"/>
  </dataValidations>
  <pageMargins left="0.70866141732283472" right="0.70866141732283472" top="0.74803149606299213" bottom="0.74803149606299213" header="0.31496062992125984" footer="0.31496062992125984"/>
  <pageSetup paperSize="9" scale="77" orientation="landscape" r:id="rId1"/>
  <headerFooter>
    <oddHeader>&amp;C&amp;D</oddHeader>
    <oddFooter>&amp;C&amp;P</oddFooter>
  </headerFooter>
  <rowBreaks count="1" manualBreakCount="1">
    <brk id="157" max="16383" man="1"/>
  </rowBreaks>
  <colBreaks count="2" manualBreakCount="2">
    <brk id="5" max="1048575" man="1"/>
    <brk id="9"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452BC-9B97-49E4-B849-94FF7B28D878}">
  <dimension ref="A1:J224"/>
  <sheetViews>
    <sheetView showGridLines="0" zoomScale="80" zoomScaleNormal="80" workbookViewId="0"/>
  </sheetViews>
  <sheetFormatPr defaultColWidth="8.7265625" defaultRowHeight="13.8" x14ac:dyDescent="0.25"/>
  <cols>
    <col min="1" max="1" width="55.6328125" style="54" customWidth="1"/>
    <col min="2" max="2" width="28.6328125" style="40" customWidth="1"/>
    <col min="3" max="3" width="9.453125" style="40" customWidth="1"/>
    <col min="4" max="4" width="28.6328125" style="81" customWidth="1"/>
    <col min="5" max="5" width="9.453125" style="39" customWidth="1"/>
    <col min="6" max="6" width="32.36328125" style="1" customWidth="1"/>
    <col min="7" max="7" width="8.7265625" style="5"/>
    <col min="8" max="8" width="32.36328125" style="5" customWidth="1"/>
    <col min="9" max="9" width="8.7265625" style="5"/>
    <col min="10" max="10" width="47.6328125" style="274" customWidth="1"/>
    <col min="11" max="16384" width="8.7265625" style="5"/>
  </cols>
  <sheetData>
    <row r="1" spans="1:10" s="4" customFormat="1" ht="98.4" customHeight="1" thickBot="1" x14ac:dyDescent="0.3">
      <c r="A1" s="154" t="s">
        <v>0</v>
      </c>
      <c r="B1" s="24"/>
      <c r="C1" s="25"/>
      <c r="D1" s="26"/>
      <c r="E1" s="27"/>
      <c r="F1" s="3"/>
      <c r="J1" s="272"/>
    </row>
    <row r="2" spans="1:10" s="190" customFormat="1" ht="65.400000000000006" customHeight="1" thickBot="1" x14ac:dyDescent="0.35">
      <c r="A2" s="200" t="s">
        <v>1</v>
      </c>
      <c r="B2" s="203" t="s">
        <v>2</v>
      </c>
      <c r="C2" s="204"/>
      <c r="D2" s="329" t="s">
        <v>3</v>
      </c>
      <c r="E2" s="205"/>
      <c r="F2" s="206" t="s">
        <v>4</v>
      </c>
      <c r="G2" s="205"/>
      <c r="H2" s="206" t="s">
        <v>4</v>
      </c>
      <c r="I2" s="205"/>
      <c r="J2" s="273"/>
    </row>
    <row r="3" spans="1:10" s="199" customFormat="1" ht="53.4" customHeight="1" thickTop="1" thickBot="1" x14ac:dyDescent="0.3">
      <c r="A3" s="28"/>
      <c r="B3" s="316" t="str">
        <f>IF('Efterkalkyl 2020'!B3="","",'Efterkalkyl 2020'!B3)</f>
        <v/>
      </c>
      <c r="C3" s="270"/>
      <c r="D3" s="316" t="str">
        <f>IF('Efterkalkyl 2020'!D3="","",'Efterkalkyl 2020'!D3)</f>
        <v/>
      </c>
      <c r="E3" s="270"/>
      <c r="F3" s="316" t="str">
        <f>IF('Efterkalkyl 2020'!F3="","",'Efterkalkyl 2020'!F3)</f>
        <v/>
      </c>
      <c r="G3" s="270"/>
      <c r="H3" s="316" t="str">
        <f>IF('Efterkalkyl 2020'!H3="","",'Efterkalkyl 2020'!H3)</f>
        <v/>
      </c>
      <c r="I3" s="270"/>
      <c r="J3" s="273"/>
    </row>
    <row r="4" spans="1:10" s="190" customFormat="1" ht="31.2" customHeight="1" thickTop="1" x14ac:dyDescent="0.25">
      <c r="A4" s="201" t="s">
        <v>5</v>
      </c>
      <c r="B4" s="221" t="s">
        <v>6</v>
      </c>
      <c r="C4" s="222"/>
      <c r="D4" s="223" t="s">
        <v>6</v>
      </c>
      <c r="E4" s="224"/>
      <c r="F4" s="225" t="s">
        <v>6</v>
      </c>
      <c r="G4" s="224"/>
      <c r="H4" s="225" t="s">
        <v>6</v>
      </c>
      <c r="I4" s="224"/>
      <c r="J4" s="273"/>
    </row>
    <row r="5" spans="1:10" s="190" customFormat="1" ht="33" customHeight="1" x14ac:dyDescent="0.25">
      <c r="A5" s="28"/>
      <c r="B5" s="207" t="s">
        <v>7</v>
      </c>
      <c r="C5" s="208"/>
      <c r="D5" s="213" t="s">
        <v>7</v>
      </c>
      <c r="E5" s="214"/>
      <c r="F5" s="219" t="s">
        <v>8</v>
      </c>
      <c r="G5" s="214"/>
      <c r="H5" s="219" t="s">
        <v>8</v>
      </c>
      <c r="I5" s="214"/>
      <c r="J5" s="273"/>
    </row>
    <row r="6" spans="1:10" s="190" customFormat="1" ht="32.549999999999997" customHeight="1" x14ac:dyDescent="0.25">
      <c r="A6" s="201" t="s">
        <v>9</v>
      </c>
      <c r="B6" s="21"/>
      <c r="C6" s="209"/>
      <c r="D6" s="191"/>
      <c r="E6" s="215"/>
      <c r="F6" s="8"/>
      <c r="G6" s="215"/>
      <c r="H6" s="8"/>
      <c r="I6" s="215"/>
      <c r="J6" s="273"/>
    </row>
    <row r="7" spans="1:10" s="190" customFormat="1" ht="31.95" customHeight="1" thickBot="1" x14ac:dyDescent="0.3">
      <c r="A7" s="29"/>
      <c r="B7" s="212" t="s">
        <v>10</v>
      </c>
      <c r="C7" s="210"/>
      <c r="D7" s="218" t="s">
        <v>10</v>
      </c>
      <c r="E7" s="216"/>
      <c r="F7" s="220" t="s">
        <v>10</v>
      </c>
      <c r="G7" s="216"/>
      <c r="H7" s="220" t="s">
        <v>10</v>
      </c>
      <c r="I7" s="216"/>
      <c r="J7" s="273"/>
    </row>
    <row r="8" spans="1:10" s="190" customFormat="1" ht="32.549999999999997" customHeight="1" thickBot="1" x14ac:dyDescent="0.3">
      <c r="A8" s="201" t="s">
        <v>11</v>
      </c>
      <c r="B8" s="22"/>
      <c r="C8" s="211"/>
      <c r="D8" s="19"/>
      <c r="E8" s="217"/>
      <c r="F8" s="192"/>
      <c r="G8" s="217"/>
      <c r="H8" s="192"/>
      <c r="I8" s="217"/>
      <c r="J8" s="273"/>
    </row>
    <row r="9" spans="1:10" s="190" customFormat="1" ht="31.5" customHeight="1" x14ac:dyDescent="0.25">
      <c r="A9" s="30"/>
      <c r="B9" s="167" t="s">
        <v>12</v>
      </c>
      <c r="C9" s="31"/>
      <c r="D9" s="168" t="s">
        <v>12</v>
      </c>
      <c r="E9" s="32"/>
      <c r="F9" s="193" t="s">
        <v>12</v>
      </c>
      <c r="G9" s="32"/>
      <c r="H9" s="193" t="s">
        <v>12</v>
      </c>
      <c r="I9" s="32"/>
      <c r="J9" s="273"/>
    </row>
    <row r="10" spans="1:10" s="190" customFormat="1" ht="33" customHeight="1" thickBot="1" x14ac:dyDescent="0.3">
      <c r="A10" s="202" t="s">
        <v>13</v>
      </c>
      <c r="B10" s="33" t="s">
        <v>7</v>
      </c>
      <c r="C10" s="194"/>
      <c r="D10" s="34" t="s">
        <v>7</v>
      </c>
      <c r="E10" s="195"/>
      <c r="F10" s="34" t="s">
        <v>7</v>
      </c>
      <c r="G10" s="195"/>
      <c r="H10" s="34" t="s">
        <v>7</v>
      </c>
      <c r="I10" s="195"/>
      <c r="J10" s="273"/>
    </row>
    <row r="11" spans="1:10" s="190" customFormat="1" ht="32.549999999999997" customHeight="1" thickBot="1" x14ac:dyDescent="0.3">
      <c r="A11" s="35"/>
      <c r="B11" s="23"/>
      <c r="C11" s="36"/>
      <c r="D11" s="20"/>
      <c r="E11" s="37"/>
      <c r="F11" s="196"/>
      <c r="G11" s="37"/>
      <c r="H11" s="196"/>
      <c r="I11" s="37"/>
      <c r="J11" s="273"/>
    </row>
    <row r="12" spans="1:10" s="6" customFormat="1" ht="85.8" customHeight="1" x14ac:dyDescent="0.25">
      <c r="A12" s="161" t="s">
        <v>14</v>
      </c>
      <c r="B12"/>
      <c r="C12" s="38"/>
      <c r="D12" s="38"/>
      <c r="E12" s="39"/>
      <c r="F12" s="2"/>
      <c r="J12" s="271"/>
    </row>
    <row r="13" spans="1:10" s="6" customFormat="1" ht="80.400000000000006" customHeight="1" thickBot="1" x14ac:dyDescent="0.35">
      <c r="A13" s="170" t="s">
        <v>15</v>
      </c>
      <c r="B13" s="198" t="str">
        <f>IF(B3="","",(B3))</f>
        <v/>
      </c>
      <c r="C13" s="169" t="s">
        <v>16</v>
      </c>
      <c r="D13" s="198" t="str">
        <f>IF(D3="","",(D3))</f>
        <v/>
      </c>
      <c r="E13" s="169" t="s">
        <v>16</v>
      </c>
      <c r="F13" s="198" t="str">
        <f>IF(F3="","",(F3))</f>
        <v/>
      </c>
      <c r="G13" s="169" t="s">
        <v>16</v>
      </c>
      <c r="H13" s="198" t="str">
        <f>IF(H3="","",(H3))</f>
        <v/>
      </c>
      <c r="I13" s="169" t="s">
        <v>16</v>
      </c>
      <c r="J13" s="271"/>
    </row>
    <row r="14" spans="1:10" s="9" customFormat="1" ht="33" customHeight="1" thickTop="1" x14ac:dyDescent="0.25">
      <c r="A14" s="115" t="s">
        <v>17</v>
      </c>
      <c r="B14" s="51"/>
      <c r="C14" s="42" t="str">
        <f>IF(B14="","",IF(B14=0,"",(B14/B$6/$A$11)))</f>
        <v/>
      </c>
      <c r="D14" s="51"/>
      <c r="E14" s="42" t="str">
        <f>IF(D14="","",IF(D14=0,"",(D14/D$6/$A$11)))</f>
        <v/>
      </c>
      <c r="F14" s="51"/>
      <c r="G14" s="42" t="str">
        <f>IF(F14="","",IF(F14=0,"",(F14/F$6/$A$11)))</f>
        <v/>
      </c>
      <c r="H14" s="51"/>
      <c r="I14" s="42" t="str">
        <f>IF(H14="","",IF(H14=0,"",(H14/H$6/$A$11)))</f>
        <v/>
      </c>
      <c r="J14" s="274"/>
    </row>
    <row r="15" spans="1:10" s="9" customFormat="1" ht="38.4" customHeight="1" x14ac:dyDescent="0.25">
      <c r="A15" s="115" t="s">
        <v>18</v>
      </c>
      <c r="B15" s="43">
        <f>B18+B19+B64+B82</f>
        <v>0</v>
      </c>
      <c r="C15" s="42" t="str">
        <f>IF(B15="","",IF(B15=0,"",(B15/B$6/$A$11)))</f>
        <v/>
      </c>
      <c r="D15" s="43">
        <f>D18+D19+D64+D82</f>
        <v>0</v>
      </c>
      <c r="E15" s="42" t="str">
        <f>IF(D15="","",IF(D15=0,"",(D15/D$6/$A$11)))</f>
        <v/>
      </c>
      <c r="F15" s="43">
        <f>F18+F19+F64+F82</f>
        <v>0</v>
      </c>
      <c r="G15" s="42" t="str">
        <f>IF(F15="","",IF(F15=0,"",(F15/F$6/$A$11)))</f>
        <v/>
      </c>
      <c r="H15" s="43">
        <f>H18+H19+H64+H82</f>
        <v>0</v>
      </c>
      <c r="I15" s="42" t="str">
        <f>IF(H15="","",IF(H15=0,"",(H15/H$6/$A$11)))</f>
        <v/>
      </c>
      <c r="J15" s="274"/>
    </row>
    <row r="16" spans="1:10" s="9" customFormat="1" ht="25.05" customHeight="1" x14ac:dyDescent="0.25">
      <c r="A16" s="116" t="s">
        <v>19</v>
      </c>
      <c r="B16" s="45" t="e">
        <f>B15/B14</f>
        <v>#DIV/0!</v>
      </c>
      <c r="C16" s="46"/>
      <c r="D16" s="45" t="e">
        <f>D15/D14</f>
        <v>#DIV/0!</v>
      </c>
      <c r="E16" s="46"/>
      <c r="F16" s="45" t="e">
        <f>F15/F14</f>
        <v>#DIV/0!</v>
      </c>
      <c r="G16" s="46"/>
      <c r="H16" s="45" t="e">
        <f>H15/H14</f>
        <v>#DIV/0!</v>
      </c>
      <c r="I16" s="46"/>
      <c r="J16" s="274"/>
    </row>
    <row r="17" spans="1:10" s="9" customFormat="1" ht="45.6" customHeight="1" thickBot="1" x14ac:dyDescent="0.35">
      <c r="A17" s="119" t="s">
        <v>20</v>
      </c>
      <c r="B17" s="47"/>
      <c r="C17" s="47"/>
      <c r="D17" s="47"/>
      <c r="E17" s="47"/>
      <c r="F17" s="47"/>
      <c r="G17" s="47"/>
      <c r="H17" s="47"/>
      <c r="I17" s="47"/>
      <c r="J17" s="275"/>
    </row>
    <row r="18" spans="1:10" s="9" customFormat="1" ht="25.05" customHeight="1" thickTop="1" x14ac:dyDescent="0.25">
      <c r="A18" s="235" t="s">
        <v>21</v>
      </c>
      <c r="B18" s="48"/>
      <c r="C18" s="42" t="str">
        <f>IF(B18="","",IF(B18=0,"",(B18/B$6/$A$11)))</f>
        <v/>
      </c>
      <c r="D18" s="48"/>
      <c r="E18" s="42" t="str">
        <f>IF(D18="","",IF(D18=0,"",(D18/D$6/$A$11)))</f>
        <v/>
      </c>
      <c r="F18" s="48"/>
      <c r="G18" s="42" t="str">
        <f>IF(F18="","",IF(F18=0,"",(F18/F$6/$A$11)))</f>
        <v/>
      </c>
      <c r="H18" s="48"/>
      <c r="I18" s="42" t="str">
        <f>IF(H18="","",IF(H18=0,"",(H18/H$6/$A$11)))</f>
        <v/>
      </c>
      <c r="J18" s="274"/>
    </row>
    <row r="19" spans="1:10" s="9" customFormat="1" ht="25.05" customHeight="1" x14ac:dyDescent="0.25">
      <c r="A19" s="173" t="s">
        <v>22</v>
      </c>
      <c r="B19" s="51"/>
      <c r="C19" s="52" t="str">
        <f>IF(B19="","",IF(B19=0,"",(B19/B$6/$A$11)))</f>
        <v/>
      </c>
      <c r="D19" s="51"/>
      <c r="E19" s="52" t="str">
        <f>IF(D19="","",IF(D19=0,"",(D19/D$6/$A$11)))</f>
        <v/>
      </c>
      <c r="F19" s="51"/>
      <c r="G19" s="52" t="str">
        <f>IF(F19="","",IF(F19=0,"",(F19/F$6/$A$11)))</f>
        <v/>
      </c>
      <c r="H19" s="51"/>
      <c r="I19" s="52" t="str">
        <f>IF(H19="","",IF(H19=0,"",(H19/H$6/$A$11)))</f>
        <v/>
      </c>
      <c r="J19" s="274"/>
    </row>
    <row r="20" spans="1:10" s="9" customFormat="1" ht="25.05" customHeight="1" x14ac:dyDescent="0.25">
      <c r="A20" s="173" t="s">
        <v>23</v>
      </c>
      <c r="B20" s="51"/>
      <c r="C20" s="52" t="str">
        <f>IF(B20="","",IF(B20=0,"",(B20/B$6/$A$11)))</f>
        <v/>
      </c>
      <c r="D20" s="51"/>
      <c r="E20" s="52" t="str">
        <f>IF(D20="","",IF(D20=0,"",(D20/D$6/$A$11)))</f>
        <v/>
      </c>
      <c r="F20" s="51"/>
      <c r="G20" s="52" t="str">
        <f>IF(F20="","",IF(F20=0,"",(F20/F$6/$A$11)))</f>
        <v/>
      </c>
      <c r="H20" s="51"/>
      <c r="I20" s="52" t="str">
        <f>IF(H20="","",IF(H20=0,"",(H20/H$6/$A$11)))</f>
        <v/>
      </c>
      <c r="J20" s="274"/>
    </row>
    <row r="21" spans="1:10" s="9" customFormat="1" ht="25.05" customHeight="1" x14ac:dyDescent="0.25">
      <c r="A21" s="173" t="s">
        <v>24</v>
      </c>
      <c r="B21" s="53"/>
      <c r="C21" s="43" t="str">
        <f>IF(B21="","",IF(B21=0,"",(B21/B$6/$A$11)))</f>
        <v/>
      </c>
      <c r="D21" s="53"/>
      <c r="E21" s="52" t="str">
        <f>IF(D21="","",IF(D21=0,"",(D21/D$6/$A$11)))</f>
        <v/>
      </c>
      <c r="F21" s="53"/>
      <c r="G21" s="52" t="str">
        <f>IF(F21="","",IF(F21=0,"",(F21/F$6/$A$11)))</f>
        <v/>
      </c>
      <c r="H21" s="53"/>
      <c r="I21" s="52" t="str">
        <f>IF(H21="","",IF(H21=0,"",(H21/H$6/$A$11)))</f>
        <v/>
      </c>
      <c r="J21" s="274"/>
    </row>
    <row r="22" spans="1:10" ht="27.6" customHeight="1" x14ac:dyDescent="0.25">
      <c r="A22" s="236" t="s">
        <v>25</v>
      </c>
      <c r="B22" s="55"/>
      <c r="C22" s="56"/>
      <c r="D22" s="55"/>
      <c r="E22" s="57"/>
      <c r="F22" s="55"/>
      <c r="G22" s="57"/>
      <c r="H22" s="55"/>
      <c r="I22" s="57"/>
      <c r="J22" s="276"/>
    </row>
    <row r="23" spans="1:10" s="9" customFormat="1" ht="25.05" customHeight="1" x14ac:dyDescent="0.25">
      <c r="A23" s="173" t="s">
        <v>26</v>
      </c>
      <c r="B23" s="51"/>
      <c r="C23" s="52" t="str">
        <f>IF(B23="","",IF(B23=0,"",(B23/B$6/$A$11)))</f>
        <v/>
      </c>
      <c r="D23" s="51"/>
      <c r="E23" s="52" t="str">
        <f>IF(D23="","",IF(D23=0,"",(D23/D$6/$A$11)))</f>
        <v/>
      </c>
      <c r="F23" s="51"/>
      <c r="G23" s="52" t="str">
        <f>IF(F23="","",IF(F23=0,"",(F23/F$6/$A$11)))</f>
        <v/>
      </c>
      <c r="H23" s="51"/>
      <c r="I23" s="52" t="str">
        <f>IF(H23="","",IF(H23=0,"",(H23/H$6/$A$11)))</f>
        <v/>
      </c>
      <c r="J23" s="275"/>
    </row>
    <row r="24" spans="1:10" s="9" customFormat="1" ht="25.05" customHeight="1" x14ac:dyDescent="0.25">
      <c r="A24" s="128" t="s">
        <v>27</v>
      </c>
      <c r="B24" s="48"/>
      <c r="C24" s="52" t="str">
        <f>IF(B24="","",IF(B24=0,"",(B24/B$6/$A$11)))</f>
        <v/>
      </c>
      <c r="D24" s="48"/>
      <c r="E24" s="52" t="str">
        <f>IF(D24="","",IF(D24=0,"",(D24/D$6/$A$11)))</f>
        <v/>
      </c>
      <c r="F24" s="48"/>
      <c r="G24" s="52" t="str">
        <f>IF(F24="","",IF(F24=0,"",(F24/F$6/$A$11)))</f>
        <v/>
      </c>
      <c r="H24" s="48"/>
      <c r="I24" s="52" t="str">
        <f>IF(H24="","",IF(H24=0,"",(H24/H$6/$A$11)))</f>
        <v/>
      </c>
      <c r="J24" s="276"/>
    </row>
    <row r="25" spans="1:10" s="9" customFormat="1" ht="25.05" customHeight="1" x14ac:dyDescent="0.25">
      <c r="A25" s="59" t="s">
        <v>28</v>
      </c>
      <c r="B25" s="58">
        <f>SUM(B18:B24)</f>
        <v>0</v>
      </c>
      <c r="C25" s="43" t="str">
        <f>IF(B25="","",IF(B25=0,"",(B25/B$6/$A$11)))</f>
        <v/>
      </c>
      <c r="D25" s="58">
        <f>SUM(D18:D24)</f>
        <v>0</v>
      </c>
      <c r="E25" s="43" t="str">
        <f>IF(D25="","",IF(D25=0,"",(D25/D$6/$A$11)))</f>
        <v/>
      </c>
      <c r="F25" s="58">
        <f>SUM(F18:F24)</f>
        <v>0</v>
      </c>
      <c r="G25" s="43" t="str">
        <f>IF(F25="","",IF(F25=0,"",(F25/F$6/$A$11)))</f>
        <v/>
      </c>
      <c r="H25" s="58">
        <f>SUM(H18:H24)</f>
        <v>0</v>
      </c>
      <c r="I25" s="43" t="str">
        <f>IF(H25="","",IF(H25=0,"",(H25/H$6/$A$11)))</f>
        <v/>
      </c>
      <c r="J25" s="274"/>
    </row>
    <row r="26" spans="1:10" s="9" customFormat="1" ht="25.05" customHeight="1" x14ac:dyDescent="0.25">
      <c r="A26" s="241" t="s">
        <v>29</v>
      </c>
      <c r="B26" s="40"/>
      <c r="C26" s="336"/>
      <c r="D26" s="40"/>
      <c r="E26" s="336"/>
      <c r="F26" s="40"/>
      <c r="G26" s="336"/>
      <c r="H26" s="40"/>
      <c r="I26" s="336"/>
      <c r="J26" s="274"/>
    </row>
    <row r="27" spans="1:10" s="9" customFormat="1" ht="25.05" customHeight="1" x14ac:dyDescent="0.25">
      <c r="A27" s="173" t="s">
        <v>30</v>
      </c>
      <c r="B27" s="51"/>
      <c r="C27" s="52" t="str">
        <f t="shared" ref="C27:C46" si="0">IF(B27="","",IF(B27=0,"",(B27/B$6/$A$11)))</f>
        <v/>
      </c>
      <c r="D27" s="51"/>
      <c r="E27" s="52" t="str">
        <f t="shared" ref="E27:E46" si="1">IF(D27="","",IF(D27=0,"",(D27/D$6/$A$11)))</f>
        <v/>
      </c>
      <c r="F27" s="51"/>
      <c r="G27" s="52" t="str">
        <f t="shared" ref="G27:G46" si="2">IF(F27="","",IF(F27=0,"",(F27/F$6/$A$11)))</f>
        <v/>
      </c>
      <c r="H27" s="51"/>
      <c r="I27" s="52" t="str">
        <f t="shared" ref="I27:I46" si="3">IF(H27="","",IF(H27=0,"",(H27/H$6/$A$11)))</f>
        <v/>
      </c>
      <c r="J27" s="274"/>
    </row>
    <row r="28" spans="1:10" s="9" customFormat="1" ht="25.05" customHeight="1" x14ac:dyDescent="0.25">
      <c r="A28" s="173" t="s">
        <v>31</v>
      </c>
      <c r="B28" s="51"/>
      <c r="C28" s="52" t="str">
        <f t="shared" si="0"/>
        <v/>
      </c>
      <c r="D28" s="51"/>
      <c r="E28" s="52" t="str">
        <f t="shared" si="1"/>
        <v/>
      </c>
      <c r="F28" s="51"/>
      <c r="G28" s="52" t="str">
        <f t="shared" si="2"/>
        <v/>
      </c>
      <c r="H28" s="51"/>
      <c r="I28" s="52" t="str">
        <f t="shared" si="3"/>
        <v/>
      </c>
      <c r="J28" s="274"/>
    </row>
    <row r="29" spans="1:10" s="9" customFormat="1" ht="25.05" customHeight="1" x14ac:dyDescent="0.25">
      <c r="A29" s="173" t="s">
        <v>32</v>
      </c>
      <c r="B29" s="51"/>
      <c r="C29" s="52" t="str">
        <f t="shared" si="0"/>
        <v/>
      </c>
      <c r="D29" s="51"/>
      <c r="E29" s="52" t="str">
        <f t="shared" si="1"/>
        <v/>
      </c>
      <c r="F29" s="51"/>
      <c r="G29" s="52" t="str">
        <f t="shared" si="2"/>
        <v/>
      </c>
      <c r="H29" s="51"/>
      <c r="I29" s="52" t="str">
        <f t="shared" si="3"/>
        <v/>
      </c>
      <c r="J29" s="274"/>
    </row>
    <row r="30" spans="1:10" s="9" customFormat="1" ht="25.05" customHeight="1" x14ac:dyDescent="0.25">
      <c r="A30" s="173" t="s">
        <v>33</v>
      </c>
      <c r="B30" s="51"/>
      <c r="C30" s="52" t="str">
        <f t="shared" si="0"/>
        <v/>
      </c>
      <c r="D30" s="51"/>
      <c r="E30" s="52" t="str">
        <f t="shared" si="1"/>
        <v/>
      </c>
      <c r="F30" s="51"/>
      <c r="G30" s="52" t="str">
        <f t="shared" si="2"/>
        <v/>
      </c>
      <c r="H30" s="51"/>
      <c r="I30" s="52" t="str">
        <f t="shared" si="3"/>
        <v/>
      </c>
      <c r="J30" s="274"/>
    </row>
    <row r="31" spans="1:10" s="9" customFormat="1" ht="25.05" customHeight="1" x14ac:dyDescent="0.25">
      <c r="A31" s="173" t="s">
        <v>34</v>
      </c>
      <c r="B31" s="51"/>
      <c r="C31" s="52" t="str">
        <f t="shared" si="0"/>
        <v/>
      </c>
      <c r="D31" s="51"/>
      <c r="E31" s="52" t="str">
        <f t="shared" si="1"/>
        <v/>
      </c>
      <c r="F31" s="51"/>
      <c r="G31" s="52" t="str">
        <f t="shared" si="2"/>
        <v/>
      </c>
      <c r="H31" s="51"/>
      <c r="I31" s="52" t="str">
        <f t="shared" si="3"/>
        <v/>
      </c>
      <c r="J31" s="274"/>
    </row>
    <row r="32" spans="1:10" s="9" customFormat="1" ht="25.05" customHeight="1" x14ac:dyDescent="0.25">
      <c r="A32" s="173" t="s">
        <v>35</v>
      </c>
      <c r="B32" s="51"/>
      <c r="C32" s="52" t="str">
        <f t="shared" si="0"/>
        <v/>
      </c>
      <c r="D32" s="51"/>
      <c r="E32" s="52" t="str">
        <f t="shared" si="1"/>
        <v/>
      </c>
      <c r="F32" s="51"/>
      <c r="G32" s="52" t="str">
        <f t="shared" si="2"/>
        <v/>
      </c>
      <c r="H32" s="51"/>
      <c r="I32" s="52" t="str">
        <f t="shared" si="3"/>
        <v/>
      </c>
      <c r="J32" s="274"/>
    </row>
    <row r="33" spans="1:10" s="9" customFormat="1" ht="25.05" customHeight="1" x14ac:dyDescent="0.25">
      <c r="A33" s="173" t="s">
        <v>36</v>
      </c>
      <c r="B33" s="51"/>
      <c r="C33" s="52" t="str">
        <f t="shared" si="0"/>
        <v/>
      </c>
      <c r="D33" s="51"/>
      <c r="E33" s="52" t="str">
        <f t="shared" si="1"/>
        <v/>
      </c>
      <c r="F33" s="51"/>
      <c r="G33" s="52" t="str">
        <f t="shared" si="2"/>
        <v/>
      </c>
      <c r="H33" s="51"/>
      <c r="I33" s="52" t="str">
        <f t="shared" si="3"/>
        <v/>
      </c>
      <c r="J33" s="274"/>
    </row>
    <row r="34" spans="1:10" s="9" customFormat="1" ht="25.05" customHeight="1" x14ac:dyDescent="0.25">
      <c r="A34" s="173" t="s">
        <v>37</v>
      </c>
      <c r="B34" s="51"/>
      <c r="C34" s="52" t="str">
        <f t="shared" si="0"/>
        <v/>
      </c>
      <c r="D34" s="51"/>
      <c r="E34" s="52" t="str">
        <f t="shared" si="1"/>
        <v/>
      </c>
      <c r="F34" s="51"/>
      <c r="G34" s="52" t="str">
        <f t="shared" si="2"/>
        <v/>
      </c>
      <c r="H34" s="51"/>
      <c r="I34" s="52" t="str">
        <f t="shared" si="3"/>
        <v/>
      </c>
      <c r="J34" s="274"/>
    </row>
    <row r="35" spans="1:10" s="9" customFormat="1" ht="25.05" customHeight="1" x14ac:dyDescent="0.25">
      <c r="A35" s="173" t="s">
        <v>38</v>
      </c>
      <c r="B35" s="51"/>
      <c r="C35" s="52" t="str">
        <f t="shared" si="0"/>
        <v/>
      </c>
      <c r="D35" s="51"/>
      <c r="E35" s="52" t="str">
        <f t="shared" si="1"/>
        <v/>
      </c>
      <c r="F35" s="51"/>
      <c r="G35" s="52" t="str">
        <f t="shared" si="2"/>
        <v/>
      </c>
      <c r="H35" s="51"/>
      <c r="I35" s="52" t="str">
        <f t="shared" si="3"/>
        <v/>
      </c>
      <c r="J35" s="274"/>
    </row>
    <row r="36" spans="1:10" s="9" customFormat="1" ht="25.05" customHeight="1" x14ac:dyDescent="0.25">
      <c r="A36" s="173" t="s">
        <v>39</v>
      </c>
      <c r="B36" s="51"/>
      <c r="C36" s="52" t="str">
        <f t="shared" si="0"/>
        <v/>
      </c>
      <c r="D36" s="51"/>
      <c r="E36" s="52" t="str">
        <f t="shared" si="1"/>
        <v/>
      </c>
      <c r="F36" s="51"/>
      <c r="G36" s="52" t="str">
        <f t="shared" si="2"/>
        <v/>
      </c>
      <c r="H36" s="51"/>
      <c r="I36" s="52" t="str">
        <f t="shared" si="3"/>
        <v/>
      </c>
      <c r="J36" s="274"/>
    </row>
    <row r="37" spans="1:10" s="9" customFormat="1" ht="25.05" customHeight="1" x14ac:dyDescent="0.25">
      <c r="A37" s="173" t="s">
        <v>40</v>
      </c>
      <c r="B37" s="51"/>
      <c r="C37" s="52" t="str">
        <f t="shared" si="0"/>
        <v/>
      </c>
      <c r="D37" s="51"/>
      <c r="E37" s="52" t="str">
        <f t="shared" si="1"/>
        <v/>
      </c>
      <c r="F37" s="51"/>
      <c r="G37" s="52" t="str">
        <f t="shared" si="2"/>
        <v/>
      </c>
      <c r="H37" s="51"/>
      <c r="I37" s="52" t="str">
        <f t="shared" si="3"/>
        <v/>
      </c>
      <c r="J37" s="274"/>
    </row>
    <row r="38" spans="1:10" s="9" customFormat="1" ht="25.05" customHeight="1" x14ac:dyDescent="0.25">
      <c r="A38" s="173" t="s">
        <v>41</v>
      </c>
      <c r="B38" s="51"/>
      <c r="C38" s="52" t="str">
        <f t="shared" si="0"/>
        <v/>
      </c>
      <c r="D38" s="51"/>
      <c r="E38" s="52" t="str">
        <f t="shared" si="1"/>
        <v/>
      </c>
      <c r="F38" s="51"/>
      <c r="G38" s="52" t="str">
        <f t="shared" si="2"/>
        <v/>
      </c>
      <c r="H38" s="51"/>
      <c r="I38" s="52" t="str">
        <f t="shared" si="3"/>
        <v/>
      </c>
      <c r="J38" s="274"/>
    </row>
    <row r="39" spans="1:10" s="9" customFormat="1" ht="25.05" customHeight="1" x14ac:dyDescent="0.25">
      <c r="A39" s="173" t="s">
        <v>42</v>
      </c>
      <c r="B39" s="51"/>
      <c r="C39" s="52" t="str">
        <f t="shared" si="0"/>
        <v/>
      </c>
      <c r="D39" s="51"/>
      <c r="E39" s="52" t="str">
        <f t="shared" si="1"/>
        <v/>
      </c>
      <c r="F39" s="51"/>
      <c r="G39" s="52" t="str">
        <f t="shared" si="2"/>
        <v/>
      </c>
      <c r="H39" s="51"/>
      <c r="I39" s="52" t="str">
        <f t="shared" si="3"/>
        <v/>
      </c>
      <c r="J39" s="274"/>
    </row>
    <row r="40" spans="1:10" s="9" customFormat="1" ht="25.05" customHeight="1" x14ac:dyDescent="0.25">
      <c r="A40" s="173" t="s">
        <v>43</v>
      </c>
      <c r="B40" s="51"/>
      <c r="C40" s="52" t="str">
        <f t="shared" si="0"/>
        <v/>
      </c>
      <c r="D40" s="51"/>
      <c r="E40" s="52" t="str">
        <f t="shared" si="1"/>
        <v/>
      </c>
      <c r="F40" s="51"/>
      <c r="G40" s="52" t="str">
        <f t="shared" si="2"/>
        <v/>
      </c>
      <c r="H40" s="51"/>
      <c r="I40" s="52" t="str">
        <f t="shared" si="3"/>
        <v/>
      </c>
      <c r="J40" s="274"/>
    </row>
    <row r="41" spans="1:10" s="9" customFormat="1" ht="25.05" customHeight="1" x14ac:dyDescent="0.25">
      <c r="A41" s="173" t="s">
        <v>44</v>
      </c>
      <c r="B41" s="51"/>
      <c r="C41" s="52" t="str">
        <f t="shared" si="0"/>
        <v/>
      </c>
      <c r="D41" s="51"/>
      <c r="E41" s="52" t="str">
        <f t="shared" si="1"/>
        <v/>
      </c>
      <c r="F41" s="51"/>
      <c r="G41" s="52" t="str">
        <f t="shared" si="2"/>
        <v/>
      </c>
      <c r="H41" s="51"/>
      <c r="I41" s="52" t="str">
        <f t="shared" si="3"/>
        <v/>
      </c>
      <c r="J41" s="274"/>
    </row>
    <row r="42" spans="1:10" s="9" customFormat="1" ht="30.6" customHeight="1" x14ac:dyDescent="0.25">
      <c r="A42" s="173" t="s">
        <v>45</v>
      </c>
      <c r="B42" s="51"/>
      <c r="C42" s="52" t="str">
        <f t="shared" si="0"/>
        <v/>
      </c>
      <c r="D42" s="51"/>
      <c r="E42" s="52" t="str">
        <f t="shared" si="1"/>
        <v/>
      </c>
      <c r="F42" s="51"/>
      <c r="G42" s="52" t="str">
        <f t="shared" si="2"/>
        <v/>
      </c>
      <c r="H42" s="51"/>
      <c r="I42" s="52" t="str">
        <f t="shared" si="3"/>
        <v/>
      </c>
      <c r="J42" s="274"/>
    </row>
    <row r="43" spans="1:10" s="11" customFormat="1" ht="25.05" customHeight="1" x14ac:dyDescent="0.25">
      <c r="A43" s="173" t="s">
        <v>46</v>
      </c>
      <c r="B43" s="51"/>
      <c r="C43" s="52" t="str">
        <f t="shared" si="0"/>
        <v/>
      </c>
      <c r="D43" s="51"/>
      <c r="E43" s="52" t="str">
        <f t="shared" si="1"/>
        <v/>
      </c>
      <c r="F43" s="51"/>
      <c r="G43" s="52" t="str">
        <f t="shared" si="2"/>
        <v/>
      </c>
      <c r="H43" s="51"/>
      <c r="I43" s="52" t="str">
        <f t="shared" si="3"/>
        <v/>
      </c>
      <c r="J43" s="277"/>
    </row>
    <row r="44" spans="1:10" ht="29.4" customHeight="1" x14ac:dyDescent="0.25">
      <c r="A44" s="237" t="s">
        <v>47</v>
      </c>
      <c r="B44" s="51"/>
      <c r="C44" s="52" t="str">
        <f t="shared" si="0"/>
        <v/>
      </c>
      <c r="D44" s="53"/>
      <c r="E44" s="52" t="str">
        <f t="shared" si="1"/>
        <v/>
      </c>
      <c r="F44" s="53"/>
      <c r="G44" s="52" t="str">
        <f t="shared" si="2"/>
        <v/>
      </c>
      <c r="H44" s="53"/>
      <c r="I44" s="52" t="str">
        <f t="shared" si="3"/>
        <v/>
      </c>
    </row>
    <row r="45" spans="1:10" s="9" customFormat="1" ht="40.200000000000003" customHeight="1" x14ac:dyDescent="0.25">
      <c r="A45" s="240" t="s">
        <v>48</v>
      </c>
      <c r="B45" s="70"/>
      <c r="C45" s="43" t="str">
        <f t="shared" si="0"/>
        <v/>
      </c>
      <c r="D45" s="70"/>
      <c r="E45" s="43" t="str">
        <f t="shared" si="1"/>
        <v/>
      </c>
      <c r="F45" s="70"/>
      <c r="G45" s="43" t="str">
        <f t="shared" si="2"/>
        <v/>
      </c>
      <c r="H45" s="70"/>
      <c r="I45" s="43" t="str">
        <f t="shared" si="3"/>
        <v/>
      </c>
      <c r="J45" s="274"/>
    </row>
    <row r="46" spans="1:10" s="9" customFormat="1" ht="25.05" customHeight="1" x14ac:dyDescent="0.25">
      <c r="A46" s="59" t="s">
        <v>49</v>
      </c>
      <c r="B46" s="239">
        <f>SUM(B27:B45)</f>
        <v>0</v>
      </c>
      <c r="C46" s="49" t="str">
        <f t="shared" si="0"/>
        <v/>
      </c>
      <c r="D46" s="239">
        <f>SUM(D27:D45)</f>
        <v>0</v>
      </c>
      <c r="E46" s="49" t="str">
        <f t="shared" si="1"/>
        <v/>
      </c>
      <c r="F46" s="239">
        <f>SUM(F27:F45)</f>
        <v>0</v>
      </c>
      <c r="G46" s="49" t="str">
        <f t="shared" si="2"/>
        <v/>
      </c>
      <c r="H46" s="239">
        <f>SUM(H27:H45)</f>
        <v>0</v>
      </c>
      <c r="I46" s="49" t="str">
        <f t="shared" si="3"/>
        <v/>
      </c>
      <c r="J46" s="274"/>
    </row>
    <row r="47" spans="1:10" ht="48.6" customHeight="1" x14ac:dyDescent="0.25">
      <c r="A47" s="61" t="s">
        <v>50</v>
      </c>
      <c r="C47" s="336"/>
      <c r="D47" s="40"/>
      <c r="E47" s="336"/>
      <c r="F47" s="40"/>
      <c r="G47" s="336"/>
      <c r="H47" s="40"/>
      <c r="I47" s="336"/>
    </row>
    <row r="48" spans="1:10" s="9" customFormat="1" ht="25.05" customHeight="1" x14ac:dyDescent="0.25">
      <c r="A48" s="238" t="s">
        <v>51</v>
      </c>
      <c r="B48" s="51"/>
      <c r="C48" s="52" t="str">
        <f>IF(B48="","",IF(B48=0,"",(B48/B$6/$A$11)))</f>
        <v/>
      </c>
      <c r="D48" s="51"/>
      <c r="E48" s="52" t="str">
        <f>IF(D48="","",IF(D48=0,"",(D48/D$6/$A$11)))</f>
        <v/>
      </c>
      <c r="F48" s="51"/>
      <c r="G48" s="52" t="str">
        <f>IF(F48="","",IF(F48=0,"",(F48/F$6/$A$11)))</f>
        <v/>
      </c>
      <c r="H48" s="51"/>
      <c r="I48" s="52" t="str">
        <f>IF(H48="","",IF(H48=0,"",(H48/H$6/$A$11)))</f>
        <v/>
      </c>
      <c r="J48" s="274"/>
    </row>
    <row r="49" spans="1:10" s="9" customFormat="1" ht="30.6" customHeight="1" x14ac:dyDescent="0.25">
      <c r="A49" s="59" t="s">
        <v>52</v>
      </c>
      <c r="B49" s="62">
        <f>SUM(B48:B48)</f>
        <v>0</v>
      </c>
      <c r="C49" s="43" t="str">
        <f>IF(B49="","",IF(B49=0,"",(B49/B$6/$A$11)))</f>
        <v/>
      </c>
      <c r="D49" s="62">
        <f>SUM(D48:D48)</f>
        <v>0</v>
      </c>
      <c r="E49" s="43" t="str">
        <f>IF(D49="","",IF(D49=0,"",(D49/D$6/$A$11)))</f>
        <v/>
      </c>
      <c r="F49" s="62">
        <f>SUM(F48:F48)</f>
        <v>0</v>
      </c>
      <c r="G49" s="43" t="str">
        <f>IF(F49="","",IF(F49=0,"",(F49/F$6/$A$11)))</f>
        <v/>
      </c>
      <c r="H49" s="62">
        <f>SUM(H48:H48)</f>
        <v>0</v>
      </c>
      <c r="I49" s="43" t="str">
        <f>IF(H49="","",IF(H49=0,"",(H49/H$6/$A$11)))</f>
        <v/>
      </c>
      <c r="J49" s="274"/>
    </row>
    <row r="50" spans="1:10" s="9" customFormat="1" ht="25.05" customHeight="1" x14ac:dyDescent="0.25">
      <c r="A50" s="61" t="s">
        <v>53</v>
      </c>
      <c r="B50" s="63"/>
      <c r="C50" s="336"/>
      <c r="D50" s="63"/>
      <c r="E50" s="336"/>
      <c r="F50" s="63"/>
      <c r="G50" s="336"/>
      <c r="H50" s="63"/>
      <c r="I50" s="336"/>
      <c r="J50" s="274"/>
    </row>
    <row r="51" spans="1:10" s="9" customFormat="1" ht="25.05" customHeight="1" x14ac:dyDescent="0.25">
      <c r="A51" s="173" t="s">
        <v>54</v>
      </c>
      <c r="B51" s="51"/>
      <c r="C51" s="52" t="str">
        <f t="shared" ref="C51:C62" si="4">IF(B51="","",IF(B51=0,"",(B51/B$6/$A$11)))</f>
        <v/>
      </c>
      <c r="D51" s="51"/>
      <c r="E51" s="52" t="str">
        <f t="shared" ref="E51:E62" si="5">IF(D51="","",IF(D51=0,"",(D51/D$6/$A$11)))</f>
        <v/>
      </c>
      <c r="F51" s="51"/>
      <c r="G51" s="52" t="str">
        <f t="shared" ref="G51:G62" si="6">IF(F51="","",IF(F51=0,"",(F51/F$6/$A$11)))</f>
        <v/>
      </c>
      <c r="H51" s="51"/>
      <c r="I51" s="52" t="str">
        <f t="shared" ref="I51:I62" si="7">IF(H51="","",IF(H51=0,"",(H51/H$6/$A$11)))</f>
        <v/>
      </c>
      <c r="J51" s="274"/>
    </row>
    <row r="52" spans="1:10" s="9" customFormat="1" ht="31.2" customHeight="1" x14ac:dyDescent="0.25">
      <c r="A52" s="173" t="s">
        <v>55</v>
      </c>
      <c r="B52" s="51"/>
      <c r="C52" s="52" t="str">
        <f t="shared" si="4"/>
        <v/>
      </c>
      <c r="D52" s="51"/>
      <c r="E52" s="52" t="str">
        <f t="shared" si="5"/>
        <v/>
      </c>
      <c r="F52" s="51"/>
      <c r="G52" s="52" t="str">
        <f t="shared" si="6"/>
        <v/>
      </c>
      <c r="H52" s="51"/>
      <c r="I52" s="52" t="str">
        <f t="shared" si="7"/>
        <v/>
      </c>
      <c r="J52" s="274"/>
    </row>
    <row r="53" spans="1:10" s="9" customFormat="1" ht="28.2" customHeight="1" x14ac:dyDescent="0.25">
      <c r="A53" s="233" t="s">
        <v>56</v>
      </c>
      <c r="B53" s="51"/>
      <c r="C53" s="52" t="str">
        <f t="shared" si="4"/>
        <v/>
      </c>
      <c r="D53" s="51"/>
      <c r="E53" s="52" t="str">
        <f t="shared" si="5"/>
        <v/>
      </c>
      <c r="F53" s="51"/>
      <c r="G53" s="52" t="str">
        <f t="shared" si="6"/>
        <v/>
      </c>
      <c r="H53" s="51"/>
      <c r="I53" s="52" t="str">
        <f t="shared" si="7"/>
        <v/>
      </c>
      <c r="J53" s="274"/>
    </row>
    <row r="54" spans="1:10" s="9" customFormat="1" ht="25.05" customHeight="1" x14ac:dyDescent="0.25">
      <c r="A54" s="173" t="s">
        <v>57</v>
      </c>
      <c r="B54" s="51"/>
      <c r="C54" s="52" t="str">
        <f t="shared" si="4"/>
        <v/>
      </c>
      <c r="D54" s="53"/>
      <c r="E54" s="52" t="str">
        <f t="shared" si="5"/>
        <v/>
      </c>
      <c r="F54" s="53"/>
      <c r="G54" s="52" t="str">
        <f t="shared" si="6"/>
        <v/>
      </c>
      <c r="H54" s="53"/>
      <c r="I54" s="52" t="str">
        <f t="shared" si="7"/>
        <v/>
      </c>
      <c r="J54" s="274"/>
    </row>
    <row r="55" spans="1:10" s="9" customFormat="1" ht="27.45" customHeight="1" x14ac:dyDescent="0.25">
      <c r="A55" s="233" t="s">
        <v>58</v>
      </c>
      <c r="B55" s="51"/>
      <c r="C55" s="52" t="str">
        <f t="shared" si="4"/>
        <v/>
      </c>
      <c r="D55" s="70"/>
      <c r="E55" s="52" t="str">
        <f t="shared" si="5"/>
        <v/>
      </c>
      <c r="F55" s="70"/>
      <c r="G55" s="52" t="str">
        <f t="shared" si="6"/>
        <v/>
      </c>
      <c r="H55" s="70"/>
      <c r="I55" s="52" t="str">
        <f t="shared" si="7"/>
        <v/>
      </c>
      <c r="J55" s="274"/>
    </row>
    <row r="56" spans="1:10" s="9" customFormat="1" ht="40.799999999999997" customHeight="1" x14ac:dyDescent="0.25">
      <c r="A56" s="234" t="s">
        <v>59</v>
      </c>
      <c r="B56" s="51"/>
      <c r="C56" s="52" t="str">
        <f t="shared" si="4"/>
        <v/>
      </c>
      <c r="D56" s="70"/>
      <c r="E56" s="52" t="str">
        <f t="shared" si="5"/>
        <v/>
      </c>
      <c r="F56" s="70"/>
      <c r="G56" s="52" t="str">
        <f t="shared" si="6"/>
        <v/>
      </c>
      <c r="H56" s="70"/>
      <c r="I56" s="52" t="str">
        <f t="shared" si="7"/>
        <v/>
      </c>
      <c r="J56" s="274"/>
    </row>
    <row r="57" spans="1:10" s="11" customFormat="1" ht="25.5" customHeight="1" x14ac:dyDescent="0.25">
      <c r="A57" s="235" t="s">
        <v>60</v>
      </c>
      <c r="B57" s="51"/>
      <c r="C57" s="52" t="str">
        <f t="shared" si="4"/>
        <v/>
      </c>
      <c r="D57" s="53"/>
      <c r="E57" s="52" t="str">
        <f t="shared" si="5"/>
        <v/>
      </c>
      <c r="F57" s="318"/>
      <c r="G57" s="52" t="str">
        <f t="shared" si="6"/>
        <v/>
      </c>
      <c r="H57" s="53"/>
      <c r="I57" s="52" t="str">
        <f t="shared" si="7"/>
        <v/>
      </c>
      <c r="J57" s="277"/>
    </row>
    <row r="58" spans="1:10" s="9" customFormat="1" ht="33.6" customHeight="1" x14ac:dyDescent="0.25">
      <c r="A58" s="171" t="s">
        <v>48</v>
      </c>
      <c r="B58" s="70"/>
      <c r="C58" s="52" t="str">
        <f t="shared" si="4"/>
        <v/>
      </c>
      <c r="D58" s="70"/>
      <c r="E58" s="52" t="str">
        <f t="shared" si="5"/>
        <v/>
      </c>
      <c r="F58" s="70"/>
      <c r="G58" s="52" t="str">
        <f t="shared" si="6"/>
        <v/>
      </c>
      <c r="H58" s="70"/>
      <c r="I58" s="52" t="str">
        <f t="shared" si="7"/>
        <v/>
      </c>
      <c r="J58" s="274"/>
    </row>
    <row r="59" spans="1:10" s="9" customFormat="1" ht="25.5" customHeight="1" thickBot="1" x14ac:dyDescent="0.3">
      <c r="A59" s="65" t="s">
        <v>61</v>
      </c>
      <c r="B59" s="60">
        <f>SUM(B51:B58)</f>
        <v>0</v>
      </c>
      <c r="C59" s="67" t="str">
        <f t="shared" si="4"/>
        <v/>
      </c>
      <c r="D59" s="60">
        <f>SUM(D51:D58)</f>
        <v>0</v>
      </c>
      <c r="E59" s="67" t="str">
        <f t="shared" si="5"/>
        <v/>
      </c>
      <c r="F59" s="60">
        <f>SUM(F51:F58)</f>
        <v>0</v>
      </c>
      <c r="G59" s="52" t="str">
        <f t="shared" si="6"/>
        <v/>
      </c>
      <c r="H59" s="60">
        <f>SUM(H51:H58)</f>
        <v>0</v>
      </c>
      <c r="I59" s="67" t="str">
        <f t="shared" si="7"/>
        <v/>
      </c>
      <c r="J59" s="274"/>
    </row>
    <row r="60" spans="1:10" s="9" customFormat="1" ht="37.799999999999997" customHeight="1" thickTop="1" x14ac:dyDescent="0.25">
      <c r="A60" s="243" t="s">
        <v>62</v>
      </c>
      <c r="B60" s="319">
        <f>B25-B46+B49-B59</f>
        <v>0</v>
      </c>
      <c r="C60" s="320" t="str">
        <f t="shared" si="4"/>
        <v/>
      </c>
      <c r="D60" s="319">
        <f>D25-D46+D49-D59</f>
        <v>0</v>
      </c>
      <c r="E60" s="320" t="str">
        <f t="shared" si="5"/>
        <v/>
      </c>
      <c r="F60" s="319">
        <f>F25-F46+F49-F59</f>
        <v>0</v>
      </c>
      <c r="G60" s="321" t="str">
        <f t="shared" si="6"/>
        <v/>
      </c>
      <c r="H60" s="319">
        <f>H25-H46+H49-H59</f>
        <v>0</v>
      </c>
      <c r="I60" s="320" t="str">
        <f t="shared" si="7"/>
        <v/>
      </c>
      <c r="J60" s="274"/>
    </row>
    <row r="61" spans="1:10" s="16" customFormat="1" ht="37.799999999999997" customHeight="1" x14ac:dyDescent="0.25">
      <c r="A61" s="120" t="s">
        <v>63</v>
      </c>
      <c r="B61" s="10">
        <f>'Efterkalkyl 2020'!B62</f>
        <v>0</v>
      </c>
      <c r="C61" s="124" t="str">
        <f t="shared" si="4"/>
        <v/>
      </c>
      <c r="D61" s="10">
        <f>'Efterkalkyl 2020'!D62</f>
        <v>0</v>
      </c>
      <c r="E61" s="124" t="str">
        <f t="shared" si="5"/>
        <v/>
      </c>
      <c r="F61" s="10">
        <f>'Efterkalkyl 2020'!F62</f>
        <v>0</v>
      </c>
      <c r="G61" s="124" t="str">
        <f t="shared" si="6"/>
        <v/>
      </c>
      <c r="H61" s="10">
        <f>'Efterkalkyl 2020'!H62</f>
        <v>0</v>
      </c>
      <c r="I61" s="124" t="str">
        <f t="shared" si="7"/>
        <v/>
      </c>
      <c r="J61" s="274"/>
    </row>
    <row r="62" spans="1:10" s="9" customFormat="1" ht="37.799999999999997" customHeight="1" x14ac:dyDescent="0.25">
      <c r="A62" s="121" t="s">
        <v>64</v>
      </c>
      <c r="B62" s="322">
        <f>B60+B61</f>
        <v>0</v>
      </c>
      <c r="C62" s="134" t="str">
        <f t="shared" si="4"/>
        <v/>
      </c>
      <c r="D62" s="322">
        <f>D60+D61</f>
        <v>0</v>
      </c>
      <c r="E62" s="134" t="str">
        <f t="shared" si="5"/>
        <v/>
      </c>
      <c r="F62" s="322">
        <f>F60+F61</f>
        <v>0</v>
      </c>
      <c r="G62" s="134" t="str">
        <f t="shared" si="6"/>
        <v/>
      </c>
      <c r="H62" s="322">
        <f>H60+H61</f>
        <v>0</v>
      </c>
      <c r="I62" s="134" t="str">
        <f t="shared" si="7"/>
        <v/>
      </c>
      <c r="J62" s="274"/>
    </row>
    <row r="63" spans="1:10" s="9" customFormat="1" ht="45.6" customHeight="1" thickBot="1" x14ac:dyDescent="0.35">
      <c r="A63" s="68" t="s">
        <v>65</v>
      </c>
      <c r="B63" s="47"/>
      <c r="C63" s="337"/>
      <c r="D63" s="47"/>
      <c r="E63" s="337"/>
      <c r="F63" s="47"/>
      <c r="G63" s="337"/>
      <c r="H63" s="47"/>
      <c r="I63" s="337"/>
      <c r="J63" s="274"/>
    </row>
    <row r="64" spans="1:10" s="9" customFormat="1" ht="25.05" customHeight="1" thickTop="1" x14ac:dyDescent="0.25">
      <c r="A64" s="235" t="s">
        <v>66</v>
      </c>
      <c r="B64" s="48"/>
      <c r="C64" s="52" t="str">
        <f>IF(B64="","",IF(B64=0,"",(B64/B$6/$A$11)))</f>
        <v/>
      </c>
      <c r="D64" s="48"/>
      <c r="E64" s="43" t="str">
        <f>IF(D64="","",IF(D64=0,"",(D64/D$6/$A$11)))</f>
        <v/>
      </c>
      <c r="F64" s="48"/>
      <c r="G64" s="52" t="str">
        <f>IF(F64="","",IF(F64=0,"",(F64/F$6/$A$11)))</f>
        <v/>
      </c>
      <c r="H64" s="48"/>
      <c r="I64" s="52" t="str">
        <f>IF(H64="","",IF(H64=0,"",(H64/H$6/$A$11)))</f>
        <v/>
      </c>
      <c r="J64" s="274"/>
    </row>
    <row r="65" spans="1:10" s="9" customFormat="1" ht="25.05" customHeight="1" x14ac:dyDescent="0.25">
      <c r="A65" s="242" t="s">
        <v>51</v>
      </c>
      <c r="B65" s="51"/>
      <c r="C65" s="52" t="str">
        <f>IF(B65="","",IF(B65=0,"",(B65/B$6/$A$11)))</f>
        <v/>
      </c>
      <c r="D65" s="51"/>
      <c r="E65" s="52" t="str">
        <f>IF(D65="","",IF(D65=0,"",(D65/D$6/$A$11)))</f>
        <v/>
      </c>
      <c r="F65" s="51"/>
      <c r="G65" s="52" t="str">
        <f>IF(F65="","",IF(F65=0,"",(F65/F$6/$A$11)))</f>
        <v/>
      </c>
      <c r="H65" s="51"/>
      <c r="I65" s="52" t="str">
        <f>IF(H65="","",IF(H65=0,"",(H65/H$6/$A$11)))</f>
        <v/>
      </c>
      <c r="J65" s="274"/>
    </row>
    <row r="66" spans="1:10" s="9" customFormat="1" ht="25.05" customHeight="1" x14ac:dyDescent="0.25">
      <c r="A66" s="59" t="s">
        <v>67</v>
      </c>
      <c r="B66" s="62">
        <f>SUM(B64:B65)</f>
        <v>0</v>
      </c>
      <c r="C66" s="43" t="str">
        <f>IF(B66="","",IF(B66=0,"",(B66/B$6/$A$11)))</f>
        <v/>
      </c>
      <c r="D66" s="62">
        <f>SUM(D64:D65)</f>
        <v>0</v>
      </c>
      <c r="E66" s="43" t="str">
        <f>IF(D66="","",IF(D66=0,"",(D66/D$6/$A$11)))</f>
        <v/>
      </c>
      <c r="F66" s="62">
        <f>SUM(F64:F65)</f>
        <v>0</v>
      </c>
      <c r="G66" s="43" t="str">
        <f>IF(F66="","",IF(F66=0,"",(F66/F$6/$A$11)))</f>
        <v/>
      </c>
      <c r="H66" s="62">
        <f>SUM(H64:H65)</f>
        <v>0</v>
      </c>
      <c r="I66" s="43" t="str">
        <f>IF(H66="","",IF(H66=0,"",(H66/H$6/$A$11)))</f>
        <v/>
      </c>
      <c r="J66" s="274"/>
    </row>
    <row r="67" spans="1:10" ht="36.6" customHeight="1" x14ac:dyDescent="0.25">
      <c r="A67" s="61" t="s">
        <v>53</v>
      </c>
      <c r="B67" s="63"/>
      <c r="C67" s="336"/>
      <c r="D67" s="63"/>
      <c r="E67" s="336"/>
      <c r="F67" s="63"/>
      <c r="G67" s="336"/>
      <c r="H67" s="63"/>
      <c r="I67" s="336"/>
    </row>
    <row r="68" spans="1:10" s="9" customFormat="1" ht="25.05" customHeight="1" x14ac:dyDescent="0.25">
      <c r="A68" s="173" t="s">
        <v>54</v>
      </c>
      <c r="B68" s="51"/>
      <c r="C68" s="52" t="str">
        <f t="shared" ref="C68:C79" si="8">IF(B68="","",IF(B68=0,"",(B68/B$6/$A$11)))</f>
        <v/>
      </c>
      <c r="D68" s="51"/>
      <c r="E68" s="52" t="str">
        <f t="shared" ref="E68:E79" si="9">IF(D68="","",IF(D68=0,"",(D68/D$6/$A$11)))</f>
        <v/>
      </c>
      <c r="F68" s="51"/>
      <c r="G68" s="52" t="str">
        <f t="shared" ref="G68:G79" si="10">IF(F68="","",IF(F68=0,"",(F68/F$6/$A$11)))</f>
        <v/>
      </c>
      <c r="H68" s="51"/>
      <c r="I68" s="52" t="str">
        <f t="shared" ref="I68:I79" si="11">IF(H68="","",IF(H68=0,"",(H68/H$6/$A$11)))</f>
        <v/>
      </c>
      <c r="J68" s="274"/>
    </row>
    <row r="69" spans="1:10" s="9" customFormat="1" ht="31.2" customHeight="1" x14ac:dyDescent="0.25">
      <c r="A69" s="173" t="s">
        <v>55</v>
      </c>
      <c r="B69" s="51"/>
      <c r="C69" s="43" t="str">
        <f t="shared" si="8"/>
        <v/>
      </c>
      <c r="D69" s="51"/>
      <c r="E69" s="52" t="str">
        <f t="shared" si="9"/>
        <v/>
      </c>
      <c r="F69" s="51"/>
      <c r="G69" s="52" t="str">
        <f t="shared" si="10"/>
        <v/>
      </c>
      <c r="H69" s="51"/>
      <c r="I69" s="52" t="str">
        <f t="shared" si="11"/>
        <v/>
      </c>
      <c r="J69" s="274"/>
    </row>
    <row r="70" spans="1:10" s="9" customFormat="1" ht="25.05" customHeight="1" x14ac:dyDescent="0.25">
      <c r="A70" s="233" t="s">
        <v>56</v>
      </c>
      <c r="B70" s="51"/>
      <c r="C70" s="41" t="str">
        <f t="shared" si="8"/>
        <v/>
      </c>
      <c r="D70" s="51"/>
      <c r="E70" s="52" t="str">
        <f t="shared" si="9"/>
        <v/>
      </c>
      <c r="F70" s="51"/>
      <c r="G70" s="52" t="str">
        <f t="shared" si="10"/>
        <v/>
      </c>
      <c r="H70" s="51"/>
      <c r="I70" s="52" t="str">
        <f t="shared" si="11"/>
        <v/>
      </c>
      <c r="J70" s="274"/>
    </row>
    <row r="71" spans="1:10" s="9" customFormat="1" ht="25.05" customHeight="1" x14ac:dyDescent="0.25">
      <c r="A71" s="173" t="s">
        <v>57</v>
      </c>
      <c r="B71" s="51"/>
      <c r="C71" s="52" t="str">
        <f t="shared" si="8"/>
        <v/>
      </c>
      <c r="D71" s="53"/>
      <c r="E71" s="52" t="str">
        <f t="shared" si="9"/>
        <v/>
      </c>
      <c r="F71" s="53"/>
      <c r="G71" s="52" t="str">
        <f t="shared" si="10"/>
        <v/>
      </c>
      <c r="H71" s="53"/>
      <c r="I71" s="52" t="str">
        <f t="shared" si="11"/>
        <v/>
      </c>
      <c r="J71" s="274"/>
    </row>
    <row r="72" spans="1:10" s="9" customFormat="1" ht="33" customHeight="1" x14ac:dyDescent="0.25">
      <c r="A72" s="128" t="s">
        <v>58</v>
      </c>
      <c r="B72" s="51"/>
      <c r="C72" s="52" t="str">
        <f t="shared" si="8"/>
        <v/>
      </c>
      <c r="D72" s="70"/>
      <c r="E72" s="52" t="str">
        <f t="shared" si="9"/>
        <v/>
      </c>
      <c r="F72" s="70"/>
      <c r="G72" s="52" t="str">
        <f t="shared" si="10"/>
        <v/>
      </c>
      <c r="H72" s="70"/>
      <c r="I72" s="52" t="str">
        <f t="shared" si="11"/>
        <v/>
      </c>
      <c r="J72" s="274"/>
    </row>
    <row r="73" spans="1:10" s="9" customFormat="1" ht="34.200000000000003" customHeight="1" x14ac:dyDescent="0.25">
      <c r="A73" s="234" t="s">
        <v>59</v>
      </c>
      <c r="B73" s="51"/>
      <c r="C73" s="52" t="str">
        <f t="shared" si="8"/>
        <v/>
      </c>
      <c r="D73" s="70"/>
      <c r="E73" s="52" t="str">
        <f t="shared" si="9"/>
        <v/>
      </c>
      <c r="F73" s="70"/>
      <c r="G73" s="52" t="str">
        <f t="shared" si="10"/>
        <v/>
      </c>
      <c r="H73" s="70"/>
      <c r="I73" s="52" t="str">
        <f t="shared" si="11"/>
        <v/>
      </c>
      <c r="J73" s="274"/>
    </row>
    <row r="74" spans="1:10" s="9" customFormat="1" ht="25.05" customHeight="1" x14ac:dyDescent="0.25">
      <c r="A74" s="235" t="s">
        <v>60</v>
      </c>
      <c r="B74" s="51"/>
      <c r="C74" s="52" t="str">
        <f t="shared" si="8"/>
        <v/>
      </c>
      <c r="D74" s="51"/>
      <c r="E74" s="52" t="str">
        <f t="shared" si="9"/>
        <v/>
      </c>
      <c r="F74" s="51"/>
      <c r="G74" s="52" t="str">
        <f t="shared" si="10"/>
        <v/>
      </c>
      <c r="H74" s="51"/>
      <c r="I74" s="52" t="str">
        <f t="shared" si="11"/>
        <v/>
      </c>
      <c r="J74" s="274"/>
    </row>
    <row r="75" spans="1:10" s="9" customFormat="1" ht="35.4" customHeight="1" x14ac:dyDescent="0.25">
      <c r="A75" s="172" t="s">
        <v>48</v>
      </c>
      <c r="B75" s="70"/>
      <c r="C75" s="52" t="str">
        <f t="shared" si="8"/>
        <v/>
      </c>
      <c r="D75" s="70"/>
      <c r="E75" s="52" t="str">
        <f t="shared" si="9"/>
        <v/>
      </c>
      <c r="F75" s="70"/>
      <c r="G75" s="52" t="str">
        <f t="shared" si="10"/>
        <v/>
      </c>
      <c r="H75" s="70"/>
      <c r="I75" s="52" t="str">
        <f t="shared" si="11"/>
        <v/>
      </c>
      <c r="J75" s="274"/>
    </row>
    <row r="76" spans="1:10" s="9" customFormat="1" ht="33.6" customHeight="1" thickBot="1" x14ac:dyDescent="0.3">
      <c r="A76" s="69" t="s">
        <v>61</v>
      </c>
      <c r="B76" s="60">
        <f>SUM(B68:B75)</f>
        <v>0</v>
      </c>
      <c r="C76" s="67" t="str">
        <f t="shared" si="8"/>
        <v/>
      </c>
      <c r="D76" s="60">
        <f>SUM(D68:D75)</f>
        <v>0</v>
      </c>
      <c r="E76" s="67" t="str">
        <f t="shared" si="9"/>
        <v/>
      </c>
      <c r="F76" s="66">
        <f>SUM(F68:F75)</f>
        <v>0</v>
      </c>
      <c r="G76" s="52" t="str">
        <f t="shared" si="10"/>
        <v/>
      </c>
      <c r="H76" s="66">
        <f>SUM(H68:H75)</f>
        <v>0</v>
      </c>
      <c r="I76" s="67" t="str">
        <f t="shared" si="11"/>
        <v/>
      </c>
      <c r="J76" s="274"/>
    </row>
    <row r="77" spans="1:10" s="11" customFormat="1" ht="39" customHeight="1" thickTop="1" x14ac:dyDescent="0.25">
      <c r="A77" s="243" t="s">
        <v>68</v>
      </c>
      <c r="B77" s="111">
        <f>B66-B76</f>
        <v>0</v>
      </c>
      <c r="C77" s="41" t="str">
        <f t="shared" si="8"/>
        <v/>
      </c>
      <c r="D77" s="111">
        <f>D66-D76</f>
        <v>0</v>
      </c>
      <c r="E77" s="41" t="str">
        <f t="shared" si="9"/>
        <v/>
      </c>
      <c r="F77" s="111">
        <f>F66-F76</f>
        <v>0</v>
      </c>
      <c r="G77" s="197" t="str">
        <f t="shared" si="10"/>
        <v/>
      </c>
      <c r="H77" s="111">
        <f>H66-H76</f>
        <v>0</v>
      </c>
      <c r="I77" s="41" t="str">
        <f t="shared" si="11"/>
        <v/>
      </c>
      <c r="J77" s="277"/>
    </row>
    <row r="78" spans="1:10" s="9" customFormat="1" ht="39" customHeight="1" x14ac:dyDescent="0.25">
      <c r="A78" s="244" t="s">
        <v>69</v>
      </c>
      <c r="B78" s="51">
        <f>'Efterkalkyl 2020'!B79</f>
        <v>0</v>
      </c>
      <c r="C78" s="52" t="str">
        <f t="shared" si="8"/>
        <v/>
      </c>
      <c r="D78" s="51">
        <f>'Efterkalkyl 2020'!D79</f>
        <v>0</v>
      </c>
      <c r="E78" s="52" t="str">
        <f t="shared" si="9"/>
        <v/>
      </c>
      <c r="F78" s="51">
        <f>'Efterkalkyl 2020'!F79</f>
        <v>0</v>
      </c>
      <c r="G78" s="52" t="str">
        <f t="shared" si="10"/>
        <v/>
      </c>
      <c r="H78" s="51">
        <f>'Efterkalkyl 2020'!H79</f>
        <v>0</v>
      </c>
      <c r="I78" s="52" t="str">
        <f t="shared" si="11"/>
        <v/>
      </c>
      <c r="J78" s="274"/>
    </row>
    <row r="79" spans="1:10" s="9" customFormat="1" ht="39" customHeight="1" x14ac:dyDescent="0.25">
      <c r="A79" s="244" t="s">
        <v>70</v>
      </c>
      <c r="B79" s="112">
        <f>B77+B78</f>
        <v>0</v>
      </c>
      <c r="C79" s="43" t="str">
        <f t="shared" si="8"/>
        <v/>
      </c>
      <c r="D79" s="112">
        <f>D77+D78</f>
        <v>0</v>
      </c>
      <c r="E79" s="43" t="str">
        <f t="shared" si="9"/>
        <v/>
      </c>
      <c r="F79" s="112">
        <f>F77+F78</f>
        <v>0</v>
      </c>
      <c r="G79" s="43" t="str">
        <f t="shared" si="10"/>
        <v/>
      </c>
      <c r="H79" s="112">
        <f>H77+H78</f>
        <v>0</v>
      </c>
      <c r="I79" s="43" t="str">
        <f t="shared" si="11"/>
        <v/>
      </c>
      <c r="J79" s="274"/>
    </row>
    <row r="80" spans="1:10" s="9" customFormat="1" ht="56.4" customHeight="1" thickBot="1" x14ac:dyDescent="0.35">
      <c r="A80" s="68" t="s">
        <v>71</v>
      </c>
      <c r="B80" s="47"/>
      <c r="C80" s="337"/>
      <c r="D80" s="47"/>
      <c r="E80" s="337"/>
      <c r="F80" s="47"/>
      <c r="G80" s="337"/>
      <c r="H80" s="47"/>
      <c r="I80" s="337"/>
      <c r="J80" s="274"/>
    </row>
    <row r="81" spans="1:10" s="12" customFormat="1" ht="31.8" customHeight="1" thickTop="1" x14ac:dyDescent="0.25">
      <c r="A81" s="61" t="s">
        <v>72</v>
      </c>
      <c r="B81" s="40"/>
      <c r="C81" s="336"/>
      <c r="D81" s="40"/>
      <c r="E81" s="336"/>
      <c r="F81" s="40"/>
      <c r="G81" s="336"/>
      <c r="H81" s="40"/>
      <c r="I81" s="336"/>
      <c r="J81" s="274"/>
    </row>
    <row r="82" spans="1:10" s="9" customFormat="1" ht="34.200000000000003" customHeight="1" x14ac:dyDescent="0.25">
      <c r="A82" s="118" t="s">
        <v>73</v>
      </c>
      <c r="B82" s="51"/>
      <c r="C82" s="52" t="str">
        <f>IF(B82="","",IF(B82=0,"",(B82/B$6/$A$11)))</f>
        <v/>
      </c>
      <c r="D82" s="51"/>
      <c r="E82" s="43" t="str">
        <f>IF(D82="","",IF(D82=0,"",(D82/D$6/$A$11)))</f>
        <v/>
      </c>
      <c r="F82" s="51"/>
      <c r="G82" s="52" t="str">
        <f>IF(F82="","",IF(F82=0,"",(F82/F$6/$A$11)))</f>
        <v/>
      </c>
      <c r="H82" s="51"/>
      <c r="I82" s="52" t="str">
        <f>IF(H82="","",IF(H82=0,"",(H82/H$6/$A$11)))</f>
        <v/>
      </c>
      <c r="J82" s="274"/>
    </row>
    <row r="83" spans="1:10" s="9" customFormat="1" ht="36.450000000000003" customHeight="1" x14ac:dyDescent="0.25">
      <c r="A83" s="122" t="s">
        <v>74</v>
      </c>
      <c r="B83" s="70"/>
      <c r="C83" s="52" t="str">
        <f>IF(B83="","",IF(B83=0,"",(B83/B$6/$A$11)))</f>
        <v/>
      </c>
      <c r="D83" s="64"/>
      <c r="E83" s="52" t="str">
        <f>IF(D83="","",IF(D83=0,"",(D83/D$6/$A$11)))</f>
        <v/>
      </c>
      <c r="F83" s="64"/>
      <c r="G83" s="52" t="str">
        <f>IF(F83="","",IF(F83=0,"",(F83/F$6/$A$11)))</f>
        <v/>
      </c>
      <c r="H83" s="64"/>
      <c r="I83" s="52" t="str">
        <f>IF(H83="","",IF(H83=0,"",(H83/H$6/$A$11)))</f>
        <v/>
      </c>
      <c r="J83" s="274"/>
    </row>
    <row r="84" spans="1:10" s="9" customFormat="1" ht="30.6" customHeight="1" x14ac:dyDescent="0.25">
      <c r="A84" s="114" t="s">
        <v>28</v>
      </c>
      <c r="B84" s="62">
        <f>SUM(B82:B83)</f>
        <v>0</v>
      </c>
      <c r="C84" s="43" t="str">
        <f>IF(B84="","",IF(B84=0,"",(B84/B$6/$A$11)))</f>
        <v/>
      </c>
      <c r="D84" s="62">
        <f>SUM(D82:D83)</f>
        <v>0</v>
      </c>
      <c r="E84" s="43" t="str">
        <f>IF(D84="","",IF(D84=0,"",(D84/D$6/$A$11)))</f>
        <v/>
      </c>
      <c r="F84" s="62">
        <f>SUM(F82:F83)</f>
        <v>0</v>
      </c>
      <c r="G84" s="43" t="str">
        <f>IF(F84="","",IF(F84=0,"",(F84/F$6/$A$11)))</f>
        <v/>
      </c>
      <c r="H84" s="62">
        <f>SUM(H82:H83)</f>
        <v>0</v>
      </c>
      <c r="I84" s="43" t="str">
        <f>IF(H84="","",IF(H84=0,"",(H84/H$6/$A$11)))</f>
        <v/>
      </c>
      <c r="J84" s="274"/>
    </row>
    <row r="85" spans="1:10" s="9" customFormat="1" ht="32.4" customHeight="1" x14ac:dyDescent="0.25">
      <c r="A85" s="61" t="s">
        <v>75</v>
      </c>
      <c r="B85"/>
      <c r="C85"/>
      <c r="D85"/>
      <c r="E85"/>
      <c r="F85"/>
      <c r="G85"/>
      <c r="H85"/>
      <c r="I85"/>
      <c r="J85" s="274"/>
    </row>
    <row r="86" spans="1:10" s="9" customFormat="1" ht="33" customHeight="1" x14ac:dyDescent="0.25">
      <c r="A86" s="123" t="s">
        <v>76</v>
      </c>
      <c r="B86" s="10"/>
      <c r="C86" s="52" t="str">
        <f t="shared" ref="C86:C94" si="12">IF(B86="","",IF(B86=0,"",(B86/B$6/$A$11)))</f>
        <v/>
      </c>
      <c r="D86" s="10"/>
      <c r="E86" s="52" t="str">
        <f t="shared" ref="E86:E94" si="13">IF(D86="","",IF(D86=0,"",(D86/D$6/$A$11)))</f>
        <v/>
      </c>
      <c r="F86" s="10"/>
      <c r="G86" s="52" t="str">
        <f t="shared" ref="G86:G94" si="14">IF(F86="","",IF(F86=0,"",(F86/F$6/$A$11)))</f>
        <v/>
      </c>
      <c r="H86" s="10"/>
      <c r="I86" s="52" t="str">
        <f t="shared" ref="I86:I94" si="15">IF(H86="","",IF(H86=0,"",(H86/H$6/$A$11)))</f>
        <v/>
      </c>
      <c r="J86" s="274"/>
    </row>
    <row r="87" spans="1:10" s="9" customFormat="1" ht="33" customHeight="1" x14ac:dyDescent="0.25">
      <c r="A87" s="123" t="s">
        <v>77</v>
      </c>
      <c r="B87" s="51"/>
      <c r="C87" s="52" t="str">
        <f t="shared" si="12"/>
        <v/>
      </c>
      <c r="D87" s="51"/>
      <c r="E87" s="52" t="str">
        <f t="shared" si="13"/>
        <v/>
      </c>
      <c r="F87" s="51"/>
      <c r="G87" s="52" t="str">
        <f t="shared" si="14"/>
        <v/>
      </c>
      <c r="H87" s="51"/>
      <c r="I87" s="52" t="str">
        <f t="shared" si="15"/>
        <v/>
      </c>
      <c r="J87" s="274"/>
    </row>
    <row r="88" spans="1:10" s="9" customFormat="1" ht="33" customHeight="1" x14ac:dyDescent="0.25">
      <c r="A88" s="125" t="s">
        <v>78</v>
      </c>
      <c r="B88" s="51"/>
      <c r="C88" s="52" t="str">
        <f t="shared" si="12"/>
        <v/>
      </c>
      <c r="D88" s="51"/>
      <c r="E88" s="52" t="str">
        <f t="shared" si="13"/>
        <v/>
      </c>
      <c r="F88" s="51"/>
      <c r="G88" s="52" t="str">
        <f t="shared" si="14"/>
        <v/>
      </c>
      <c r="H88" s="51"/>
      <c r="I88" s="52" t="str">
        <f t="shared" si="15"/>
        <v/>
      </c>
      <c r="J88" s="274"/>
    </row>
    <row r="89" spans="1:10" s="9" customFormat="1" ht="33" customHeight="1" x14ac:dyDescent="0.25">
      <c r="A89" s="126" t="s">
        <v>79</v>
      </c>
      <c r="B89" s="10"/>
      <c r="C89" s="52" t="str">
        <f t="shared" si="12"/>
        <v/>
      </c>
      <c r="D89" s="127"/>
      <c r="E89" s="52" t="str">
        <f t="shared" si="13"/>
        <v/>
      </c>
      <c r="F89" s="127"/>
      <c r="G89" s="52" t="str">
        <f t="shared" si="14"/>
        <v/>
      </c>
      <c r="H89" s="127"/>
      <c r="I89" s="52" t="str">
        <f t="shared" si="15"/>
        <v/>
      </c>
      <c r="J89" s="274"/>
    </row>
    <row r="90" spans="1:10" s="9" customFormat="1" ht="33" customHeight="1" x14ac:dyDescent="0.25">
      <c r="A90" s="128" t="s">
        <v>48</v>
      </c>
      <c r="B90" s="70"/>
      <c r="C90" s="52" t="str">
        <f t="shared" si="12"/>
        <v/>
      </c>
      <c r="D90" s="70"/>
      <c r="E90" s="52" t="str">
        <f t="shared" si="13"/>
        <v/>
      </c>
      <c r="F90" s="70"/>
      <c r="G90" s="52" t="str">
        <f t="shared" si="14"/>
        <v/>
      </c>
      <c r="H90" s="70"/>
      <c r="I90" s="52" t="str">
        <f t="shared" si="15"/>
        <v/>
      </c>
      <c r="J90" s="274"/>
    </row>
    <row r="91" spans="1:10" s="9" customFormat="1" ht="32.4" customHeight="1" thickBot="1" x14ac:dyDescent="0.3">
      <c r="A91" s="69" t="s">
        <v>80</v>
      </c>
      <c r="B91" s="60">
        <f>SUM(B86:B90)</f>
        <v>0</v>
      </c>
      <c r="C91" s="67" t="str">
        <f t="shared" si="12"/>
        <v/>
      </c>
      <c r="D91" s="60">
        <f>SUM(D86:D90)</f>
        <v>0</v>
      </c>
      <c r="E91" s="67" t="str">
        <f t="shared" si="13"/>
        <v/>
      </c>
      <c r="F91" s="66">
        <f>SUM(F86:F90)</f>
        <v>0</v>
      </c>
      <c r="G91" s="52" t="str">
        <f t="shared" si="14"/>
        <v/>
      </c>
      <c r="H91" s="66">
        <f>SUM(H86:H90)</f>
        <v>0</v>
      </c>
      <c r="I91" s="67" t="str">
        <f t="shared" si="15"/>
        <v/>
      </c>
      <c r="J91" s="274"/>
    </row>
    <row r="92" spans="1:10" s="9" customFormat="1" ht="45.6" customHeight="1" thickTop="1" x14ac:dyDescent="0.25">
      <c r="A92" s="129" t="s">
        <v>81</v>
      </c>
      <c r="B92" s="113">
        <f>B84-B91</f>
        <v>0</v>
      </c>
      <c r="C92" s="41" t="str">
        <f t="shared" si="12"/>
        <v/>
      </c>
      <c r="D92" s="113">
        <f>D84-D91</f>
        <v>0</v>
      </c>
      <c r="E92" s="41" t="str">
        <f t="shared" si="13"/>
        <v/>
      </c>
      <c r="F92" s="113">
        <f>F84-F91</f>
        <v>0</v>
      </c>
      <c r="G92" s="197" t="str">
        <f t="shared" si="14"/>
        <v/>
      </c>
      <c r="H92" s="113">
        <f>H84-H91</f>
        <v>0</v>
      </c>
      <c r="I92" s="41" t="str">
        <f t="shared" si="15"/>
        <v/>
      </c>
      <c r="J92" s="274"/>
    </row>
    <row r="93" spans="1:10" s="9" customFormat="1" ht="45.6" customHeight="1" x14ac:dyDescent="0.25">
      <c r="A93" s="130" t="s">
        <v>82</v>
      </c>
      <c r="B93" s="51">
        <f>'Efterkalkyl 2020'!B94</f>
        <v>0</v>
      </c>
      <c r="C93" s="52" t="str">
        <f t="shared" si="12"/>
        <v/>
      </c>
      <c r="D93" s="51">
        <f>'Efterkalkyl 2020'!D94</f>
        <v>0</v>
      </c>
      <c r="E93" s="52" t="str">
        <f t="shared" si="13"/>
        <v/>
      </c>
      <c r="F93" s="51">
        <f>'Efterkalkyl 2020'!F94</f>
        <v>0</v>
      </c>
      <c r="G93" s="52" t="str">
        <f t="shared" si="14"/>
        <v/>
      </c>
      <c r="H93" s="51">
        <f>'Efterkalkyl 2020'!H94</f>
        <v>0</v>
      </c>
      <c r="I93" s="52" t="str">
        <f t="shared" si="15"/>
        <v/>
      </c>
      <c r="J93" s="274"/>
    </row>
    <row r="94" spans="1:10" s="9" customFormat="1" ht="45.6" customHeight="1" x14ac:dyDescent="0.25">
      <c r="A94" s="131" t="s">
        <v>83</v>
      </c>
      <c r="B94" s="112">
        <f>B92+B93</f>
        <v>0</v>
      </c>
      <c r="C94" s="43" t="str">
        <f t="shared" si="12"/>
        <v/>
      </c>
      <c r="D94" s="112">
        <f>D92+D93</f>
        <v>0</v>
      </c>
      <c r="E94" s="52" t="str">
        <f t="shared" si="13"/>
        <v/>
      </c>
      <c r="F94" s="112">
        <f>F92+F93</f>
        <v>0</v>
      </c>
      <c r="G94" s="52" t="str">
        <f t="shared" si="14"/>
        <v/>
      </c>
      <c r="H94" s="112">
        <f>H92+H93</f>
        <v>0</v>
      </c>
      <c r="I94" s="52" t="str">
        <f t="shared" si="15"/>
        <v/>
      </c>
      <c r="J94" s="274"/>
    </row>
    <row r="95" spans="1:10" s="9" customFormat="1" ht="96.6" customHeight="1" thickBot="1" x14ac:dyDescent="0.35">
      <c r="A95" s="165" t="s">
        <v>84</v>
      </c>
      <c r="B95" s="166"/>
      <c r="C95" s="166"/>
      <c r="D95" s="166"/>
      <c r="E95" s="338"/>
      <c r="F95" s="166"/>
      <c r="G95" s="338"/>
      <c r="H95" s="166"/>
      <c r="I95" s="338"/>
      <c r="J95" s="274"/>
    </row>
    <row r="96" spans="1:10" s="9" customFormat="1" ht="38.4" customHeight="1" thickTop="1" x14ac:dyDescent="0.25">
      <c r="A96" s="245" t="s">
        <v>85</v>
      </c>
      <c r="B96" s="117">
        <f>'Efterkalkyl 2020'!B103</f>
        <v>0</v>
      </c>
      <c r="C96" s="336"/>
      <c r="D96" s="117">
        <f>'Efterkalkyl 2020'!D103</f>
        <v>0</v>
      </c>
      <c r="E96" s="339"/>
      <c r="F96" s="117">
        <f>'Efterkalkyl 2020'!F103</f>
        <v>0</v>
      </c>
      <c r="G96" s="339"/>
      <c r="H96" s="117">
        <f>'Efterkalkyl 2020'!H103</f>
        <v>0</v>
      </c>
      <c r="I96" s="336"/>
      <c r="J96" s="274"/>
    </row>
    <row r="97" spans="1:10" s="401" customFormat="1" ht="45.6" customHeight="1" x14ac:dyDescent="0.25">
      <c r="A97" s="118" t="s">
        <v>422</v>
      </c>
      <c r="B97" s="70"/>
      <c r="C97" s="71"/>
      <c r="D97" s="70"/>
      <c r="E97" s="71"/>
      <c r="F97" s="70"/>
      <c r="G97" s="71"/>
      <c r="H97" s="70"/>
      <c r="I97" s="71"/>
      <c r="J97" s="274"/>
    </row>
    <row r="98" spans="1:10" s="13" customFormat="1" ht="37.200000000000003" customHeight="1" x14ac:dyDescent="0.25">
      <c r="A98" s="173" t="s">
        <v>86</v>
      </c>
      <c r="B98" s="70"/>
      <c r="C98" s="71"/>
      <c r="D98" s="70"/>
      <c r="E98" s="71"/>
      <c r="F98" s="70"/>
      <c r="G98" s="71"/>
      <c r="H98" s="70"/>
      <c r="I98" s="71"/>
      <c r="J98" s="274"/>
    </row>
    <row r="99" spans="1:10" s="13" customFormat="1" ht="36.6" customHeight="1" x14ac:dyDescent="0.25">
      <c r="A99" s="173" t="s">
        <v>87</v>
      </c>
      <c r="B99" s="72"/>
      <c r="C99" s="73"/>
      <c r="D99" s="72"/>
      <c r="E99" s="71"/>
      <c r="F99" s="72"/>
      <c r="G99" s="71"/>
      <c r="H99" s="72"/>
      <c r="I99" s="71"/>
      <c r="J99" s="274"/>
    </row>
    <row r="100" spans="1:10" s="13" customFormat="1" ht="36.6" customHeight="1" x14ac:dyDescent="0.25">
      <c r="A100" s="50" t="s">
        <v>88</v>
      </c>
      <c r="B100" s="72"/>
      <c r="C100" s="73"/>
      <c r="D100" s="72"/>
      <c r="E100" s="71"/>
      <c r="F100" s="72"/>
      <c r="G100" s="71"/>
      <c r="H100" s="72"/>
      <c r="I100" s="71"/>
      <c r="J100" s="274"/>
    </row>
    <row r="101" spans="1:10" s="13" customFormat="1" ht="49.8" customHeight="1" x14ac:dyDescent="0.25">
      <c r="A101" s="173" t="s">
        <v>89</v>
      </c>
      <c r="B101" s="70"/>
      <c r="C101" s="73"/>
      <c r="D101" s="70"/>
      <c r="E101" s="71"/>
      <c r="F101" s="70"/>
      <c r="G101" s="71"/>
      <c r="H101" s="70"/>
      <c r="I101" s="71"/>
      <c r="J101" s="274"/>
    </row>
    <row r="102" spans="1:10" s="13" customFormat="1" ht="49.8" customHeight="1" thickBot="1" x14ac:dyDescent="0.3">
      <c r="A102" s="402" t="s">
        <v>424</v>
      </c>
      <c r="B102" s="74"/>
      <c r="C102" s="71"/>
      <c r="D102" s="74"/>
      <c r="E102" s="71"/>
      <c r="F102" s="74"/>
      <c r="G102" s="71"/>
      <c r="H102" s="74"/>
      <c r="I102" s="71"/>
      <c r="J102" s="274"/>
    </row>
    <row r="103" spans="1:10" s="13" customFormat="1" ht="61.2" customHeight="1" thickTop="1" x14ac:dyDescent="0.25">
      <c r="A103" s="132" t="s">
        <v>90</v>
      </c>
      <c r="B103" s="111">
        <f>SUM(B96:B102)</f>
        <v>0</v>
      </c>
      <c r="C103" s="73"/>
      <c r="D103" s="111">
        <f>SUM(D96:D102)</f>
        <v>0</v>
      </c>
      <c r="E103" s="336"/>
      <c r="F103" s="111">
        <f>SUM(F96:F102)</f>
        <v>0</v>
      </c>
      <c r="G103" s="336"/>
      <c r="H103" s="111">
        <f>SUM(H96:H102)</f>
        <v>0</v>
      </c>
      <c r="I103" s="336"/>
      <c r="J103" s="274"/>
    </row>
    <row r="104" spans="1:10" s="13" customFormat="1" ht="75.599999999999994" customHeight="1" thickBot="1" x14ac:dyDescent="0.35">
      <c r="A104" s="68" t="s">
        <v>91</v>
      </c>
      <c r="B104" s="292"/>
      <c r="C104" s="293"/>
      <c r="D104" s="292"/>
      <c r="E104" s="337"/>
      <c r="F104" s="292"/>
      <c r="G104" s="337"/>
      <c r="H104" s="292"/>
      <c r="I104" s="337"/>
      <c r="J104" s="274"/>
    </row>
    <row r="105" spans="1:10" s="15" customFormat="1" ht="46.8" customHeight="1" thickTop="1" x14ac:dyDescent="0.25">
      <c r="A105" s="164" t="s">
        <v>92</v>
      </c>
      <c r="B105" s="141">
        <f>B62</f>
        <v>0</v>
      </c>
      <c r="C105" s="52" t="str">
        <f t="shared" ref="C105:C110" si="16">IF(B105="","",IF(B105=0,"",(B105/B$6/$A$11)))</f>
        <v/>
      </c>
      <c r="D105" s="141">
        <f>D62</f>
        <v>0</v>
      </c>
      <c r="E105" s="52" t="str">
        <f t="shared" ref="E105:E110" si="17">IF(D105="","",IF(D105=0,"",(D105/D$6/$A$11)))</f>
        <v/>
      </c>
      <c r="F105" s="141">
        <f>F62</f>
        <v>0</v>
      </c>
      <c r="G105" s="52" t="str">
        <f t="shared" ref="G105:G110" si="18">IF(F105="","",IF(F105=0,"",(F105/F$6/$A$11)))</f>
        <v/>
      </c>
      <c r="H105" s="141">
        <f>H62</f>
        <v>0</v>
      </c>
      <c r="I105" s="52" t="str">
        <f t="shared" ref="I105:I110" si="19">IF(H105="","",IF(H105=0,"",(H105/H$6/$A$11)))</f>
        <v/>
      </c>
      <c r="J105" s="277"/>
    </row>
    <row r="106" spans="1:10" s="16" customFormat="1" ht="46.8" customHeight="1" thickBot="1" x14ac:dyDescent="0.3">
      <c r="A106" s="135" t="s">
        <v>93</v>
      </c>
      <c r="B106" s="124">
        <f>B79</f>
        <v>0</v>
      </c>
      <c r="C106" s="67" t="str">
        <f t="shared" si="16"/>
        <v/>
      </c>
      <c r="D106" s="124">
        <f>D79</f>
        <v>0</v>
      </c>
      <c r="E106" s="67" t="str">
        <f t="shared" si="17"/>
        <v/>
      </c>
      <c r="F106" s="124">
        <f>F79</f>
        <v>0</v>
      </c>
      <c r="G106" s="52" t="str">
        <f t="shared" si="18"/>
        <v/>
      </c>
      <c r="H106" s="124">
        <f>H79</f>
        <v>0</v>
      </c>
      <c r="I106" s="52" t="str">
        <f t="shared" si="19"/>
        <v/>
      </c>
      <c r="J106" s="274"/>
    </row>
    <row r="107" spans="1:10" s="9" customFormat="1" ht="46.8" customHeight="1" thickTop="1" x14ac:dyDescent="0.25">
      <c r="A107" s="137" t="s">
        <v>94</v>
      </c>
      <c r="B107" s="138">
        <f>SUM(B105:B106)</f>
        <v>0</v>
      </c>
      <c r="C107" s="41" t="str">
        <f t="shared" si="16"/>
        <v/>
      </c>
      <c r="D107" s="138">
        <f>SUM(D105:D106)</f>
        <v>0</v>
      </c>
      <c r="E107" s="41" t="str">
        <f t="shared" si="17"/>
        <v/>
      </c>
      <c r="F107" s="138">
        <f>SUM(F105:F106)</f>
        <v>0</v>
      </c>
      <c r="G107" s="52" t="str">
        <f t="shared" si="18"/>
        <v/>
      </c>
      <c r="H107" s="138">
        <f>SUM(H105:H106)</f>
        <v>0</v>
      </c>
      <c r="I107" s="52" t="str">
        <f t="shared" si="19"/>
        <v/>
      </c>
      <c r="J107" s="274"/>
    </row>
    <row r="108" spans="1:10" s="9" customFormat="1" ht="54.6" customHeight="1" x14ac:dyDescent="0.25">
      <c r="A108" s="133" t="s">
        <v>95</v>
      </c>
      <c r="B108" s="134">
        <f>B94</f>
        <v>0</v>
      </c>
      <c r="C108" s="52" t="str">
        <f t="shared" si="16"/>
        <v/>
      </c>
      <c r="D108" s="134">
        <f>D94</f>
        <v>0</v>
      </c>
      <c r="E108" s="52" t="str">
        <f t="shared" si="17"/>
        <v/>
      </c>
      <c r="F108" s="134">
        <f>F94</f>
        <v>0</v>
      </c>
      <c r="G108" s="52" t="str">
        <f t="shared" si="18"/>
        <v/>
      </c>
      <c r="H108" s="134">
        <f>H94</f>
        <v>0</v>
      </c>
      <c r="I108" s="52" t="str">
        <f t="shared" si="19"/>
        <v/>
      </c>
      <c r="J108" s="274"/>
    </row>
    <row r="109" spans="1:10" s="9" customFormat="1" ht="54.6" customHeight="1" thickBot="1" x14ac:dyDescent="0.3">
      <c r="A109" s="139" t="s">
        <v>96</v>
      </c>
      <c r="B109" s="136">
        <f>B103</f>
        <v>0</v>
      </c>
      <c r="C109" s="67" t="str">
        <f t="shared" si="16"/>
        <v/>
      </c>
      <c r="D109" s="136">
        <f>D103</f>
        <v>0</v>
      </c>
      <c r="E109" s="67" t="str">
        <f t="shared" si="17"/>
        <v/>
      </c>
      <c r="F109" s="136">
        <f>F103</f>
        <v>0</v>
      </c>
      <c r="G109" s="52" t="str">
        <f t="shared" si="18"/>
        <v/>
      </c>
      <c r="H109" s="136">
        <f>H103</f>
        <v>0</v>
      </c>
      <c r="I109" s="67" t="str">
        <f t="shared" si="19"/>
        <v/>
      </c>
      <c r="J109" s="274"/>
    </row>
    <row r="110" spans="1:10" s="9" customFormat="1" ht="46.8" customHeight="1" thickTop="1" x14ac:dyDescent="0.25">
      <c r="A110" s="137" t="s">
        <v>97</v>
      </c>
      <c r="B110" s="140">
        <f>B107+B108+B109</f>
        <v>0</v>
      </c>
      <c r="C110" s="49" t="str">
        <f t="shared" si="16"/>
        <v/>
      </c>
      <c r="D110" s="140">
        <f>D107+D108+D109</f>
        <v>0</v>
      </c>
      <c r="E110" s="49" t="str">
        <f t="shared" si="17"/>
        <v/>
      </c>
      <c r="F110" s="140">
        <f>F107+F108+F109</f>
        <v>0</v>
      </c>
      <c r="G110" s="197" t="str">
        <f t="shared" si="18"/>
        <v/>
      </c>
      <c r="H110" s="140">
        <f>H107+H108+H109</f>
        <v>0</v>
      </c>
      <c r="I110" s="197" t="str">
        <f t="shared" si="19"/>
        <v/>
      </c>
      <c r="J110" s="274"/>
    </row>
    <row r="111" spans="1:10" s="14" customFormat="1" ht="79.2" customHeight="1" x14ac:dyDescent="0.4">
      <c r="A111" s="142" t="s">
        <v>98</v>
      </c>
      <c r="B111" s="294"/>
      <c r="C111" s="73"/>
      <c r="D111" s="294"/>
      <c r="E111" s="73"/>
      <c r="F111" s="294"/>
      <c r="G111" s="73"/>
      <c r="H111" s="294"/>
      <c r="I111" s="73"/>
      <c r="J111" s="274"/>
    </row>
    <row r="112" spans="1:10" s="9" customFormat="1" ht="42" customHeight="1" x14ac:dyDescent="0.3">
      <c r="A112" s="143" t="s">
        <v>99</v>
      </c>
      <c r="B112" s="75"/>
      <c r="C112" s="76"/>
      <c r="D112" s="75"/>
      <c r="E112" s="76"/>
      <c r="F112" s="75"/>
      <c r="G112" s="76"/>
      <c r="H112" s="75"/>
      <c r="I112" s="76"/>
      <c r="J112" s="274"/>
    </row>
    <row r="113" spans="1:10" s="9" customFormat="1" ht="41.4" x14ac:dyDescent="0.25">
      <c r="A113" s="17" t="s">
        <v>412</v>
      </c>
      <c r="B113" s="104" t="s">
        <v>100</v>
      </c>
      <c r="C113" s="76"/>
      <c r="D113" s="104" t="s">
        <v>100</v>
      </c>
      <c r="E113" s="76"/>
      <c r="F113" s="104" t="s">
        <v>100</v>
      </c>
      <c r="G113" s="76"/>
      <c r="H113" s="104" t="s">
        <v>100</v>
      </c>
      <c r="I113" s="76"/>
      <c r="J113" s="274"/>
    </row>
    <row r="114" spans="1:10" s="11" customFormat="1" ht="32.4" customHeight="1" x14ac:dyDescent="0.25">
      <c r="A114" s="144" t="s">
        <v>101</v>
      </c>
      <c r="B114" s="51"/>
      <c r="C114" s="76"/>
      <c r="D114" s="51"/>
      <c r="E114" s="76"/>
      <c r="F114" s="51"/>
      <c r="G114" s="76"/>
      <c r="H114" s="51"/>
      <c r="I114" s="76"/>
      <c r="J114" s="277"/>
    </row>
    <row r="115" spans="1:10" s="16" customFormat="1" ht="32.4" customHeight="1" x14ac:dyDescent="0.25">
      <c r="A115" s="144" t="s">
        <v>102</v>
      </c>
      <c r="B115" s="51"/>
      <c r="C115" s="76"/>
      <c r="D115" s="51"/>
      <c r="E115" s="76"/>
      <c r="F115" s="51"/>
      <c r="G115" s="76"/>
      <c r="H115" s="51"/>
      <c r="I115" s="76"/>
      <c r="J115" s="274"/>
    </row>
    <row r="116" spans="1:10" s="6" customFormat="1" ht="31.8" customHeight="1" x14ac:dyDescent="0.25">
      <c r="A116" s="144" t="s">
        <v>103</v>
      </c>
      <c r="B116" s="51"/>
      <c r="C116" s="76"/>
      <c r="D116" s="51"/>
      <c r="E116" s="76"/>
      <c r="F116" s="51"/>
      <c r="G116" s="76"/>
      <c r="H116" s="51"/>
      <c r="I116" s="76"/>
      <c r="J116" s="274"/>
    </row>
    <row r="117" spans="1:10" s="9" customFormat="1" ht="31.8" customHeight="1" x14ac:dyDescent="0.25">
      <c r="A117" s="18" t="s">
        <v>104</v>
      </c>
      <c r="B117" s="51"/>
      <c r="C117" s="76"/>
      <c r="D117" s="51"/>
      <c r="E117" s="76"/>
      <c r="F117" s="51"/>
      <c r="G117" s="76"/>
      <c r="H117" s="51"/>
      <c r="I117" s="76"/>
      <c r="J117" s="274"/>
    </row>
    <row r="118" spans="1:10" s="9" customFormat="1" ht="30" customHeight="1" x14ac:dyDescent="0.25">
      <c r="A118" s="226" t="s">
        <v>105</v>
      </c>
      <c r="B118" s="51"/>
      <c r="C118" s="76"/>
      <c r="D118" s="51"/>
      <c r="E118" s="76"/>
      <c r="F118" s="51"/>
      <c r="G118" s="76"/>
      <c r="H118" s="51"/>
      <c r="I118" s="76"/>
      <c r="J118" s="274"/>
    </row>
    <row r="119" spans="1:10" s="9" customFormat="1" ht="33" customHeight="1" thickBot="1" x14ac:dyDescent="0.3">
      <c r="A119" s="227" t="s">
        <v>106</v>
      </c>
      <c r="B119" s="77"/>
      <c r="C119" s="76"/>
      <c r="D119" s="77"/>
      <c r="E119" s="76"/>
      <c r="F119" s="77"/>
      <c r="G119" s="76"/>
      <c r="H119" s="77"/>
      <c r="I119" s="76"/>
      <c r="J119" s="274"/>
    </row>
    <row r="120" spans="1:10" s="16" customFormat="1" ht="31.8" customHeight="1" thickTop="1" x14ac:dyDescent="0.25">
      <c r="A120" s="146" t="s">
        <v>107</v>
      </c>
      <c r="B120" s="78">
        <f>SUM(B114:B119)</f>
        <v>0</v>
      </c>
      <c r="C120" s="76"/>
      <c r="D120" s="78">
        <f>SUM(D114:D119)</f>
        <v>0</v>
      </c>
      <c r="E120" s="76"/>
      <c r="F120" s="78">
        <f>SUM(F114:F119)</f>
        <v>0</v>
      </c>
      <c r="G120" s="76"/>
      <c r="H120" s="78">
        <f>SUM(H114:H119)</f>
        <v>0</v>
      </c>
      <c r="I120" s="76"/>
      <c r="J120" s="274"/>
    </row>
    <row r="121" spans="1:10" s="6" customFormat="1" ht="31.8" customHeight="1" x14ac:dyDescent="0.25">
      <c r="A121" s="229" t="s">
        <v>108</v>
      </c>
      <c r="B121" s="51">
        <f>'Efterkalkyl 2020'!B122</f>
        <v>0</v>
      </c>
      <c r="C121" s="76"/>
      <c r="D121" s="51">
        <f>'Efterkalkyl 2020'!D122</f>
        <v>0</v>
      </c>
      <c r="E121" s="76"/>
      <c r="F121" s="51">
        <f>'Efterkalkyl 2020'!F122</f>
        <v>0</v>
      </c>
      <c r="G121" s="76"/>
      <c r="H121" s="51">
        <f>'Efterkalkyl 2020'!H122</f>
        <v>0</v>
      </c>
      <c r="I121" s="76"/>
      <c r="J121" s="274"/>
    </row>
    <row r="122" spans="1:10" s="9" customFormat="1" ht="31.8" customHeight="1" x14ac:dyDescent="0.25">
      <c r="A122" s="228" t="s">
        <v>109</v>
      </c>
      <c r="B122" s="78">
        <f>SUM(B120:B121)</f>
        <v>0</v>
      </c>
      <c r="C122" s="76"/>
      <c r="D122" s="78">
        <f>SUM(D120:D121)</f>
        <v>0</v>
      </c>
      <c r="E122" s="76"/>
      <c r="F122" s="78">
        <f>SUM(F120:F121)</f>
        <v>0</v>
      </c>
      <c r="G122" s="76"/>
      <c r="H122" s="78">
        <f>SUM(H120:H121)</f>
        <v>0</v>
      </c>
      <c r="I122" s="76"/>
      <c r="J122" s="274"/>
    </row>
    <row r="123" spans="1:10" s="9" customFormat="1" ht="52.8" customHeight="1" x14ac:dyDescent="0.25">
      <c r="A123" s="143" t="s">
        <v>110</v>
      </c>
      <c r="B123" s="75"/>
      <c r="C123" s="76"/>
      <c r="D123" s="75"/>
      <c r="E123" s="76"/>
      <c r="F123" s="75"/>
      <c r="G123" s="76"/>
      <c r="H123" s="75"/>
      <c r="I123" s="76"/>
      <c r="J123" s="274"/>
    </row>
    <row r="124" spans="1:10" s="16" customFormat="1" ht="31.8" customHeight="1" x14ac:dyDescent="0.25">
      <c r="A124" s="144" t="s">
        <v>111</v>
      </c>
      <c r="B124" s="51"/>
      <c r="C124" s="76"/>
      <c r="D124" s="51"/>
      <c r="E124" s="76"/>
      <c r="F124" s="51"/>
      <c r="G124" s="76"/>
      <c r="H124" s="51"/>
      <c r="I124" s="76"/>
      <c r="J124" s="274"/>
    </row>
    <row r="125" spans="1:10" s="6" customFormat="1" ht="32.4" customHeight="1" x14ac:dyDescent="0.25">
      <c r="A125" s="144" t="s">
        <v>112</v>
      </c>
      <c r="B125" s="51"/>
      <c r="C125" s="76"/>
      <c r="D125" s="51"/>
      <c r="E125" s="76"/>
      <c r="F125" s="51"/>
      <c r="G125" s="76"/>
      <c r="H125" s="51"/>
      <c r="I125" s="76"/>
      <c r="J125" s="274"/>
    </row>
    <row r="126" spans="1:10" s="9" customFormat="1" ht="32.4" customHeight="1" x14ac:dyDescent="0.25">
      <c r="A126" s="144" t="s">
        <v>113</v>
      </c>
      <c r="B126" s="51"/>
      <c r="C126" s="76"/>
      <c r="D126" s="51"/>
      <c r="E126" s="76"/>
      <c r="F126" s="51"/>
      <c r="G126" s="76"/>
      <c r="H126" s="51"/>
      <c r="I126" s="76"/>
      <c r="J126" s="274"/>
    </row>
    <row r="127" spans="1:10" s="9" customFormat="1" ht="35.4" customHeight="1" x14ac:dyDescent="0.25">
      <c r="A127" s="18" t="s">
        <v>114</v>
      </c>
      <c r="B127" s="51"/>
      <c r="C127" s="76"/>
      <c r="D127" s="48"/>
      <c r="E127" s="76"/>
      <c r="F127" s="48"/>
      <c r="G127" s="76"/>
      <c r="H127" s="48"/>
      <c r="I127" s="76"/>
      <c r="J127" s="274"/>
    </row>
    <row r="128" spans="1:10" s="9" customFormat="1" ht="35.4" customHeight="1" x14ac:dyDescent="0.25">
      <c r="A128" s="226" t="s">
        <v>105</v>
      </c>
      <c r="B128" s="51"/>
      <c r="C128" s="76"/>
      <c r="D128" s="48"/>
      <c r="E128" s="76"/>
      <c r="F128" s="48"/>
      <c r="G128" s="76"/>
      <c r="H128" s="48"/>
      <c r="I128" s="76"/>
      <c r="J128" s="274"/>
    </row>
    <row r="129" spans="1:10" ht="37.200000000000003" customHeight="1" thickBot="1" x14ac:dyDescent="0.3">
      <c r="A129" s="246" t="s">
        <v>106</v>
      </c>
      <c r="B129" s="77"/>
      <c r="C129" s="76"/>
      <c r="D129" s="77"/>
      <c r="E129" s="76"/>
      <c r="F129" s="77"/>
      <c r="G129" s="76"/>
      <c r="H129" s="77"/>
      <c r="I129" s="76"/>
    </row>
    <row r="130" spans="1:10" s="9" customFormat="1" ht="29.4" customHeight="1" thickTop="1" x14ac:dyDescent="0.25">
      <c r="A130" s="247" t="s">
        <v>115</v>
      </c>
      <c r="B130" s="78">
        <f>SUM(B124:B129)</f>
        <v>0</v>
      </c>
      <c r="C130" s="76"/>
      <c r="D130" s="78">
        <f>SUM(D124:D129)</f>
        <v>0</v>
      </c>
      <c r="E130" s="76"/>
      <c r="F130" s="78">
        <f>SUM(F124:F129)</f>
        <v>0</v>
      </c>
      <c r="G130" s="76"/>
      <c r="H130" s="78">
        <f>SUM(H124:H129)</f>
        <v>0</v>
      </c>
      <c r="I130" s="76"/>
      <c r="J130" s="274"/>
    </row>
    <row r="131" spans="1:10" s="9" customFormat="1" ht="29.4" customHeight="1" x14ac:dyDescent="0.25">
      <c r="A131" s="248" t="s">
        <v>108</v>
      </c>
      <c r="B131" s="51">
        <f>'Efterkalkyl 2020'!B132</f>
        <v>0</v>
      </c>
      <c r="C131" s="76"/>
      <c r="D131" s="51">
        <f>'Efterkalkyl 2020'!D132</f>
        <v>0</v>
      </c>
      <c r="E131" s="76"/>
      <c r="F131" s="51">
        <f>'Efterkalkyl 2020'!F132</f>
        <v>0</v>
      </c>
      <c r="G131" s="76"/>
      <c r="H131" s="51">
        <f>'Efterkalkyl 2020'!H132</f>
        <v>0</v>
      </c>
      <c r="I131" s="76"/>
      <c r="J131" s="274"/>
    </row>
    <row r="132" spans="1:10" ht="29.4" customHeight="1" x14ac:dyDescent="0.25">
      <c r="A132" s="248" t="s">
        <v>116</v>
      </c>
      <c r="B132" s="78">
        <f>SUM(B130:B131)</f>
        <v>0</v>
      </c>
      <c r="C132" s="76"/>
      <c r="D132" s="78">
        <f>SUM(D130:D131)</f>
        <v>0</v>
      </c>
      <c r="E132" s="76"/>
      <c r="F132" s="78">
        <f>SUM(F130:F131)</f>
        <v>0</v>
      </c>
      <c r="G132" s="76"/>
      <c r="H132" s="78">
        <f>SUM(H130:H131)</f>
        <v>0</v>
      </c>
      <c r="I132" s="76"/>
    </row>
    <row r="133" spans="1:10" s="9" customFormat="1" ht="85.8" customHeight="1" x14ac:dyDescent="0.25">
      <c r="A133" s="103" t="s">
        <v>117</v>
      </c>
      <c r="B133" s="79"/>
      <c r="C133" s="80"/>
      <c r="D133" s="79"/>
      <c r="E133" s="80"/>
      <c r="F133" s="79"/>
      <c r="G133" s="80"/>
      <c r="H133" s="79"/>
      <c r="I133" s="80"/>
      <c r="J133" s="274"/>
    </row>
    <row r="134" spans="1:10" s="9" customFormat="1" ht="38.4" customHeight="1" x14ac:dyDescent="0.25">
      <c r="A134" s="105" t="s">
        <v>118</v>
      </c>
      <c r="B134" s="51"/>
      <c r="C134" s="80"/>
      <c r="D134" s="51"/>
      <c r="E134" s="80"/>
      <c r="F134" s="51"/>
      <c r="G134" s="80"/>
      <c r="H134" s="51"/>
      <c r="I134" s="80"/>
      <c r="J134" s="274"/>
    </row>
    <row r="135" spans="1:10" s="9" customFormat="1" ht="39.6" customHeight="1" thickBot="1" x14ac:dyDescent="0.3">
      <c r="A135" s="230" t="s">
        <v>119</v>
      </c>
      <c r="B135" s="231"/>
      <c r="C135" s="145"/>
      <c r="D135" s="231"/>
      <c r="E135" s="145"/>
      <c r="F135" s="231"/>
      <c r="G135" s="145"/>
      <c r="H135" s="231"/>
      <c r="I135" s="145"/>
      <c r="J135" s="274"/>
    </row>
    <row r="136" spans="1:10" s="9" customFormat="1" ht="39.6" customHeight="1" thickTop="1" x14ac:dyDescent="0.25">
      <c r="A136" s="146" t="s">
        <v>120</v>
      </c>
      <c r="B136" s="147">
        <f>SUM(B134:B135)</f>
        <v>0</v>
      </c>
      <c r="C136" s="145"/>
      <c r="D136" s="147">
        <f>SUM(D134:D135)</f>
        <v>0</v>
      </c>
      <c r="E136" s="145"/>
      <c r="F136" s="147">
        <f>SUM(F134:F135)</f>
        <v>0</v>
      </c>
      <c r="G136" s="145"/>
      <c r="H136" s="147">
        <f>SUM(H134:H135)</f>
        <v>0</v>
      </c>
      <c r="I136" s="145"/>
      <c r="J136" s="274"/>
    </row>
    <row r="137" spans="1:10" s="9" customFormat="1" ht="31.2" customHeight="1" x14ac:dyDescent="0.25">
      <c r="A137" s="232" t="s">
        <v>108</v>
      </c>
      <c r="B137" s="10">
        <f>'Efterkalkyl 2020'!B138</f>
        <v>0</v>
      </c>
      <c r="C137" s="145"/>
      <c r="D137" s="10">
        <f>'Efterkalkyl 2020'!D138</f>
        <v>0</v>
      </c>
      <c r="E137" s="145"/>
      <c r="F137" s="10">
        <f>'Efterkalkyl 2020'!F138</f>
        <v>0</v>
      </c>
      <c r="G137" s="145"/>
      <c r="H137" s="10">
        <f>'Efterkalkyl 2020'!H138</f>
        <v>0</v>
      </c>
      <c r="I137" s="145"/>
      <c r="J137" s="274"/>
    </row>
    <row r="138" spans="1:10" s="9" customFormat="1" ht="31.2" customHeight="1" x14ac:dyDescent="0.25">
      <c r="A138" s="228" t="s">
        <v>121</v>
      </c>
      <c r="B138" s="147">
        <f>SUM(B136:B137)</f>
        <v>0</v>
      </c>
      <c r="C138" s="145"/>
      <c r="D138" s="147">
        <f>SUM(D136:D137)</f>
        <v>0</v>
      </c>
      <c r="E138" s="145"/>
      <c r="F138" s="147">
        <f>SUM(F136:F137)</f>
        <v>0</v>
      </c>
      <c r="G138" s="145"/>
      <c r="H138" s="147">
        <f>SUM(H136:H137)</f>
        <v>0</v>
      </c>
      <c r="I138" s="145"/>
      <c r="J138" s="274"/>
    </row>
    <row r="139" spans="1:10" s="14" customFormat="1" ht="58.2" customHeight="1" x14ac:dyDescent="0.3">
      <c r="A139" s="155" t="s">
        <v>122</v>
      </c>
      <c r="B139" s="102"/>
      <c r="C139" s="296"/>
      <c r="D139" s="102"/>
      <c r="E139" s="296"/>
      <c r="F139" s="102"/>
      <c r="G139" s="296"/>
      <c r="H139" s="102"/>
      <c r="I139" s="296"/>
      <c r="J139" s="274"/>
    </row>
    <row r="140" spans="1:10" s="14" customFormat="1" ht="43.2" customHeight="1" x14ac:dyDescent="0.25">
      <c r="A140" s="148" t="s">
        <v>92</v>
      </c>
      <c r="B140" s="43">
        <f>B105</f>
        <v>0</v>
      </c>
      <c r="C140" s="297"/>
      <c r="D140" s="43">
        <f>D105</f>
        <v>0</v>
      </c>
      <c r="E140" s="297"/>
      <c r="F140" s="43">
        <f>F105</f>
        <v>0</v>
      </c>
      <c r="G140" s="297"/>
      <c r="H140" s="43">
        <f>H105</f>
        <v>0</v>
      </c>
      <c r="I140" s="297"/>
      <c r="J140" s="274"/>
    </row>
    <row r="141" spans="1:10" s="14" customFormat="1" ht="43.2" customHeight="1" x14ac:dyDescent="0.25">
      <c r="A141" s="148" t="s">
        <v>93</v>
      </c>
      <c r="B141" s="43">
        <f>B106</f>
        <v>0</v>
      </c>
      <c r="C141" s="297"/>
      <c r="D141" s="43">
        <f>D106</f>
        <v>0</v>
      </c>
      <c r="E141" s="297"/>
      <c r="F141" s="43">
        <f>F106</f>
        <v>0</v>
      </c>
      <c r="G141" s="297"/>
      <c r="H141" s="43">
        <f>H106</f>
        <v>0</v>
      </c>
      <c r="I141" s="297"/>
      <c r="J141" s="274"/>
    </row>
    <row r="142" spans="1:10" s="14" customFormat="1" ht="43.2" customHeight="1" x14ac:dyDescent="0.25">
      <c r="A142" s="149" t="s">
        <v>123</v>
      </c>
      <c r="B142" s="43">
        <f>B108</f>
        <v>0</v>
      </c>
      <c r="C142" s="297"/>
      <c r="D142" s="43">
        <f>D108</f>
        <v>0</v>
      </c>
      <c r="E142" s="297"/>
      <c r="F142" s="43">
        <f>F108</f>
        <v>0</v>
      </c>
      <c r="G142" s="297"/>
      <c r="H142" s="43">
        <f>H108</f>
        <v>0</v>
      </c>
      <c r="I142" s="297"/>
      <c r="J142" s="274"/>
    </row>
    <row r="143" spans="1:10" s="7" customFormat="1" ht="43.2" customHeight="1" x14ac:dyDescent="0.25">
      <c r="A143" s="149" t="s">
        <v>124</v>
      </c>
      <c r="B143" s="43">
        <f>B109</f>
        <v>0</v>
      </c>
      <c r="C143" s="297"/>
      <c r="D143" s="43">
        <f>D109</f>
        <v>0</v>
      </c>
      <c r="E143" s="297"/>
      <c r="F143" s="43">
        <f>F109</f>
        <v>0</v>
      </c>
      <c r="G143" s="297"/>
      <c r="H143" s="43">
        <f>H109</f>
        <v>0</v>
      </c>
      <c r="I143" s="297"/>
      <c r="J143" s="274"/>
    </row>
    <row r="144" spans="1:10" s="14" customFormat="1" ht="31.2" customHeight="1" x14ac:dyDescent="0.25">
      <c r="A144" s="149" t="s">
        <v>109</v>
      </c>
      <c r="B144" s="43">
        <f>B122</f>
        <v>0</v>
      </c>
      <c r="C144" s="297"/>
      <c r="D144" s="43">
        <f>D122</f>
        <v>0</v>
      </c>
      <c r="E144" s="297"/>
      <c r="F144" s="43">
        <f>F122</f>
        <v>0</v>
      </c>
      <c r="G144" s="297"/>
      <c r="H144" s="43">
        <f>H122</f>
        <v>0</v>
      </c>
      <c r="I144" s="297"/>
      <c r="J144" s="274"/>
    </row>
    <row r="145" spans="1:10" s="14" customFormat="1" ht="31.2" customHeight="1" x14ac:dyDescent="0.25">
      <c r="A145" s="149" t="s">
        <v>116</v>
      </c>
      <c r="B145" s="43">
        <f>B132</f>
        <v>0</v>
      </c>
      <c r="C145" s="297"/>
      <c r="D145" s="43">
        <f>D132</f>
        <v>0</v>
      </c>
      <c r="E145" s="297"/>
      <c r="F145" s="43">
        <f>F132</f>
        <v>0</v>
      </c>
      <c r="G145" s="297"/>
      <c r="H145" s="43">
        <f>H132</f>
        <v>0</v>
      </c>
      <c r="I145" s="297"/>
      <c r="J145" s="274"/>
    </row>
    <row r="146" spans="1:10" s="14" customFormat="1" ht="34.200000000000003" customHeight="1" thickBot="1" x14ac:dyDescent="0.3">
      <c r="A146" s="139" t="s">
        <v>125</v>
      </c>
      <c r="B146" s="67">
        <f>B138</f>
        <v>0</v>
      </c>
      <c r="C146" s="297"/>
      <c r="D146" s="67">
        <f>D138</f>
        <v>0</v>
      </c>
      <c r="E146" s="297"/>
      <c r="F146" s="67">
        <f>F138</f>
        <v>0</v>
      </c>
      <c r="G146" s="297"/>
      <c r="H146" s="67">
        <f>H138</f>
        <v>0</v>
      </c>
      <c r="I146" s="297"/>
      <c r="J146" s="274"/>
    </row>
    <row r="147" spans="1:10" s="14" customFormat="1" ht="42" customHeight="1" thickTop="1" x14ac:dyDescent="0.25">
      <c r="A147" s="344" t="s">
        <v>408</v>
      </c>
      <c r="B147" s="150">
        <f>SUM(B140:B146)</f>
        <v>0</v>
      </c>
      <c r="C147" s="298"/>
      <c r="D147" s="150">
        <f>SUM(D140:D146)</f>
        <v>0</v>
      </c>
      <c r="E147" s="298"/>
      <c r="F147" s="150">
        <f>SUM(F140:F146)</f>
        <v>0</v>
      </c>
      <c r="G147" s="298"/>
      <c r="H147" s="150">
        <f>SUM(H140:H146)</f>
        <v>0</v>
      </c>
      <c r="I147" s="298"/>
      <c r="J147" s="274"/>
    </row>
    <row r="148" spans="1:10" s="14" customFormat="1" ht="75.599999999999994" customHeight="1" x14ac:dyDescent="0.25">
      <c r="A148" s="345" t="s">
        <v>409</v>
      </c>
      <c r="B148"/>
      <c r="C148" s="298"/>
      <c r="D148" s="299"/>
      <c r="E148" s="298"/>
      <c r="F148" s="300"/>
      <c r="G148" s="340"/>
      <c r="H148" s="340"/>
      <c r="I148" s="340"/>
      <c r="J148" s="274"/>
    </row>
    <row r="149" spans="1:10" s="14" customFormat="1" ht="25.05" customHeight="1" x14ac:dyDescent="0.25">
      <c r="A149" s="133" t="s">
        <v>127</v>
      </c>
      <c r="B149" s="188"/>
      <c r="C149" s="297"/>
      <c r="D149" s="301"/>
      <c r="E149" s="336"/>
      <c r="F149" s="300"/>
      <c r="G149" s="340"/>
      <c r="H149" s="340"/>
      <c r="I149" s="340"/>
      <c r="J149" s="274"/>
    </row>
    <row r="150" spans="1:10" s="14" customFormat="1" ht="25.05" customHeight="1" x14ac:dyDescent="0.25">
      <c r="A150" s="186" t="s">
        <v>128</v>
      </c>
      <c r="B150" s="188"/>
      <c r="C150" s="297"/>
      <c r="D150" s="301"/>
      <c r="E150" s="336"/>
      <c r="F150" s="300"/>
      <c r="G150" s="340"/>
      <c r="H150" s="340"/>
      <c r="I150" s="340"/>
      <c r="J150" s="274"/>
    </row>
    <row r="151" spans="1:10" s="14" customFormat="1" ht="25.05" customHeight="1" x14ac:dyDescent="0.25">
      <c r="A151" s="187" t="s">
        <v>129</v>
      </c>
      <c r="B151" s="188"/>
      <c r="C151" s="297"/>
      <c r="D151" s="301"/>
      <c r="E151" s="336"/>
      <c r="F151" s="300"/>
      <c r="G151" s="340"/>
      <c r="H151" s="340"/>
      <c r="I151" s="340"/>
      <c r="J151" s="274"/>
    </row>
    <row r="152" spans="1:10" s="14" customFormat="1" ht="51.6" customHeight="1" thickBot="1" x14ac:dyDescent="0.35">
      <c r="A152" s="151" t="s">
        <v>130</v>
      </c>
      <c r="B152" s="323">
        <f>B149-(SUM(B150:B151))</f>
        <v>0</v>
      </c>
      <c r="C152" s="336"/>
      <c r="D152" s="294"/>
      <c r="E152" s="336"/>
      <c r="F152" s="300"/>
      <c r="G152"/>
      <c r="H152" s="340"/>
      <c r="I152" s="340"/>
      <c r="J152" s="308"/>
    </row>
    <row r="153" spans="1:10" s="7" customFormat="1" ht="56.4" customHeight="1" thickTop="1" thickBot="1" x14ac:dyDescent="0.3">
      <c r="A153" s="106" t="s">
        <v>131</v>
      </c>
      <c r="B153" s="324">
        <f>ROUNDDOWN(B147-B152,2)</f>
        <v>0</v>
      </c>
      <c r="C153" s="310" t="str">
        <f>IF((B153)=0,"",IF((B153)&lt;&gt;0,"Kontrollera siffrorna!"))</f>
        <v/>
      </c>
      <c r="D153" s="294"/>
      <c r="E153" s="336"/>
      <c r="F153" s="71"/>
      <c r="G153" s="336"/>
      <c r="H153" s="336"/>
      <c r="I153" s="336"/>
      <c r="J153" s="274"/>
    </row>
    <row r="154" spans="1:10" s="14" customFormat="1" ht="38.4" customHeight="1" thickTop="1" x14ac:dyDescent="0.25">
      <c r="A154" s="133" t="s">
        <v>132</v>
      </c>
      <c r="B154" s="188">
        <f>'Efterkalkyl 2020'!B149</f>
        <v>0</v>
      </c>
      <c r="C154" s="343"/>
      <c r="D154" s="301"/>
      <c r="E154" s="336"/>
      <c r="F154" s="300"/>
      <c r="G154" s="340"/>
      <c r="H154" s="340"/>
      <c r="I154" s="340"/>
      <c r="J154" s="274"/>
    </row>
    <row r="155" spans="1:10" s="14" customFormat="1" ht="38.4" customHeight="1" x14ac:dyDescent="0.25">
      <c r="A155" s="133" t="s">
        <v>133</v>
      </c>
      <c r="B155" s="188">
        <f>'Efterkalkyl 2020'!B150</f>
        <v>0</v>
      </c>
      <c r="C155" s="343"/>
      <c r="D155" s="301"/>
      <c r="E155" s="336"/>
      <c r="F155" s="300"/>
      <c r="G155" s="340"/>
      <c r="H155" s="340"/>
      <c r="I155" s="340"/>
      <c r="J155" s="274"/>
    </row>
    <row r="156" spans="1:10" s="14" customFormat="1" ht="38.4" customHeight="1" thickBot="1" x14ac:dyDescent="0.3">
      <c r="A156" s="133" t="s">
        <v>134</v>
      </c>
      <c r="B156" s="188">
        <f>'Efterkalkyl 2020'!B151</f>
        <v>0</v>
      </c>
      <c r="C156" s="343"/>
      <c r="D156" s="301"/>
      <c r="E156" s="336"/>
      <c r="F156" s="300"/>
      <c r="G156" s="340"/>
      <c r="H156" s="340"/>
      <c r="I156" s="340"/>
      <c r="J156" s="274"/>
    </row>
    <row r="157" spans="1:10" s="14" customFormat="1" ht="46.2" customHeight="1" thickTop="1" x14ac:dyDescent="0.3">
      <c r="A157" s="152" t="s">
        <v>135</v>
      </c>
      <c r="B157" s="325">
        <f>B154-(SUM(B155:B156))</f>
        <v>0</v>
      </c>
      <c r="C157"/>
      <c r="D157" s="301"/>
      <c r="E157" s="336"/>
      <c r="F157" s="300"/>
      <c r="G157" s="340"/>
      <c r="H157" s="340"/>
      <c r="I157" s="340"/>
      <c r="J157" s="308"/>
    </row>
    <row r="158" spans="1:10" s="107" customFormat="1" ht="61.8" customHeight="1" x14ac:dyDescent="0.3">
      <c r="A158" s="189" t="s">
        <v>136</v>
      </c>
      <c r="B158" s="336"/>
      <c r="C158" s="71"/>
      <c r="D158" s="301"/>
      <c r="E158" s="95"/>
      <c r="F158" s="313"/>
      <c r="G158" s="314"/>
      <c r="H158" s="314"/>
      <c r="I158" s="314"/>
      <c r="J158" s="277"/>
    </row>
    <row r="159" spans="1:10" s="107" customFormat="1" ht="36" customHeight="1" x14ac:dyDescent="0.25">
      <c r="A159" s="156" t="s">
        <v>137</v>
      </c>
      <c r="B159" s="153"/>
      <c r="C159" s="81"/>
      <c r="D159" s="278"/>
      <c r="E159" s="95"/>
      <c r="F159" s="278"/>
      <c r="G159" s="314"/>
      <c r="H159" s="278"/>
      <c r="I159" s="314"/>
      <c r="J159" s="277"/>
    </row>
    <row r="160" spans="1:10" ht="25.05" customHeight="1" x14ac:dyDescent="0.25">
      <c r="A160" s="182" t="s">
        <v>138</v>
      </c>
      <c r="B160" s="82"/>
      <c r="C160" s="81"/>
      <c r="D160" s="279"/>
      <c r="F160" s="279"/>
      <c r="G160" s="336"/>
      <c r="H160" s="279"/>
      <c r="I160" s="336"/>
    </row>
    <row r="161" spans="1:10" ht="25.05" customHeight="1" x14ac:dyDescent="0.25">
      <c r="A161" s="175" t="s">
        <v>139</v>
      </c>
      <c r="B161" s="82"/>
      <c r="C161" s="81"/>
      <c r="D161" s="279"/>
      <c r="F161" s="279"/>
      <c r="G161" s="336"/>
      <c r="H161" s="279"/>
      <c r="I161" s="336"/>
    </row>
    <row r="162" spans="1:10" ht="25.05" customHeight="1" x14ac:dyDescent="0.25">
      <c r="A162" s="182" t="s">
        <v>140</v>
      </c>
      <c r="B162" s="82"/>
      <c r="C162" s="81"/>
      <c r="D162" s="279"/>
      <c r="F162" s="279"/>
      <c r="G162" s="336"/>
      <c r="H162" s="279"/>
      <c r="I162" s="336"/>
    </row>
    <row r="163" spans="1:10" ht="25.05" customHeight="1" x14ac:dyDescent="0.25">
      <c r="A163" s="182" t="s">
        <v>141</v>
      </c>
      <c r="B163" s="82"/>
      <c r="C163" s="81"/>
      <c r="D163" s="279"/>
      <c r="F163" s="279"/>
      <c r="G163" s="336"/>
      <c r="H163" s="279"/>
      <c r="I163" s="336"/>
    </row>
    <row r="164" spans="1:10" ht="25.05" customHeight="1" x14ac:dyDescent="0.25">
      <c r="A164" s="184" t="s">
        <v>142</v>
      </c>
      <c r="B164" s="83"/>
      <c r="C164" s="71"/>
      <c r="D164" s="117"/>
      <c r="F164" s="117"/>
      <c r="G164" s="336"/>
      <c r="H164" s="117"/>
      <c r="I164" s="336"/>
    </row>
    <row r="165" spans="1:10" ht="25.05" customHeight="1" x14ac:dyDescent="0.25">
      <c r="A165" s="185" t="s">
        <v>143</v>
      </c>
      <c r="B165" s="84">
        <f>SUM(B160:B164)</f>
        <v>0</v>
      </c>
      <c r="C165" s="71"/>
      <c r="D165" s="280">
        <f>SUM(D160:D164)</f>
        <v>0</v>
      </c>
      <c r="F165" s="280">
        <f>SUM(F160:F164)</f>
        <v>0</v>
      </c>
      <c r="G165" s="336"/>
      <c r="H165" s="280">
        <f>SUM(H160:H164)</f>
        <v>0</v>
      </c>
      <c r="I165" s="336"/>
    </row>
    <row r="166" spans="1:10" ht="25.05" customHeight="1" x14ac:dyDescent="0.25">
      <c r="A166" s="175" t="s">
        <v>144</v>
      </c>
      <c r="B166" s="85">
        <f>B18+B19+B20+B21+B66+B82+B114+B124+B48</f>
        <v>0</v>
      </c>
      <c r="C166" s="71"/>
      <c r="D166" s="281">
        <f>D18+D19+D20+D21+D66+D82+D114+D124+D48</f>
        <v>0</v>
      </c>
      <c r="F166" s="281">
        <f>F18+F19+F20+F21+F66+F82+F114+F124+F48</f>
        <v>0</v>
      </c>
      <c r="G166" s="336"/>
      <c r="H166" s="281">
        <f>H18+H19+H20+H21+H66+H82+H114+H124+H48</f>
        <v>0</v>
      </c>
      <c r="I166" s="336"/>
    </row>
    <row r="167" spans="1:10" s="403" customFormat="1" ht="25.05" customHeight="1" x14ac:dyDescent="0.25">
      <c r="A167" s="175" t="s">
        <v>145</v>
      </c>
      <c r="B167" s="86">
        <f>-(B46-B41-B43-B24+B68+B72+B74+B86+B88-B115-B125+B71+B51+B54+B55+B57-B44-B102)</f>
        <v>0</v>
      </c>
      <c r="C167" s="71"/>
      <c r="D167" s="86">
        <f>-(D46-D41-D43-D24+D68+D72+D74+D86+D88-D115-D125+D71+D51+D54+D55+D57-D44-D102)</f>
        <v>0</v>
      </c>
      <c r="E167" s="39"/>
      <c r="F167" s="86">
        <f>-(F46-F41-F43-F24+F68+F72+F74+F86+F88-F115-F125+F71+F51+F54+F55+F57-F44-F102)</f>
        <v>0</v>
      </c>
      <c r="G167" s="71"/>
      <c r="H167" s="86">
        <f>-(H46-H41-H43-H24+H68+H72+H74+H86+H88-H115-H125+H71+H51+H54+H55+H57-H44-H102)</f>
        <v>0</v>
      </c>
      <c r="I167" s="71"/>
      <c r="J167" s="274"/>
    </row>
    <row r="168" spans="1:10" ht="25.05" customHeight="1" x14ac:dyDescent="0.25">
      <c r="A168" s="182" t="s">
        <v>140</v>
      </c>
      <c r="B168" s="85">
        <f>B162</f>
        <v>0</v>
      </c>
      <c r="C168" s="71"/>
      <c r="D168" s="281">
        <f>D162</f>
        <v>0</v>
      </c>
      <c r="F168" s="281">
        <f>F162</f>
        <v>0</v>
      </c>
      <c r="G168" s="336"/>
      <c r="H168" s="281">
        <f>H162</f>
        <v>0</v>
      </c>
      <c r="I168" s="336"/>
    </row>
    <row r="169" spans="1:10" ht="25.05" customHeight="1" x14ac:dyDescent="0.25">
      <c r="A169" s="182" t="s">
        <v>141</v>
      </c>
      <c r="B169" s="85">
        <f>B163</f>
        <v>0</v>
      </c>
      <c r="C169" s="71"/>
      <c r="D169" s="281">
        <f>D163</f>
        <v>0</v>
      </c>
      <c r="F169" s="281">
        <f>F163</f>
        <v>0</v>
      </c>
      <c r="G169" s="336"/>
      <c r="H169" s="281">
        <f>H163</f>
        <v>0</v>
      </c>
      <c r="I169" s="336"/>
    </row>
    <row r="170" spans="1:10" ht="25.05" customHeight="1" x14ac:dyDescent="0.25">
      <c r="A170" s="184" t="s">
        <v>142</v>
      </c>
      <c r="B170" s="93">
        <f>-B44</f>
        <v>0</v>
      </c>
      <c r="C170" s="71"/>
      <c r="D170" s="287">
        <f>-D44</f>
        <v>0</v>
      </c>
      <c r="F170" s="287">
        <f>-F44</f>
        <v>0</v>
      </c>
      <c r="G170" s="336"/>
      <c r="H170" s="287">
        <f>-H44</f>
        <v>0</v>
      </c>
      <c r="I170" s="336"/>
    </row>
    <row r="171" spans="1:10" ht="25.05" customHeight="1" x14ac:dyDescent="0.25">
      <c r="A171" s="185" t="s">
        <v>146</v>
      </c>
      <c r="B171" s="84">
        <f>SUM(B166:B170)</f>
        <v>0</v>
      </c>
      <c r="C171" s="71"/>
      <c r="D171" s="280">
        <f>SUM(D166:D170)</f>
        <v>0</v>
      </c>
      <c r="F171" s="280">
        <f>SUM(F166:F170)</f>
        <v>0</v>
      </c>
      <c r="G171" s="336"/>
      <c r="H171" s="280">
        <f>SUM(H166:H170)</f>
        <v>0</v>
      </c>
      <c r="I171" s="336"/>
    </row>
    <row r="172" spans="1:10" ht="25.05" customHeight="1" x14ac:dyDescent="0.25">
      <c r="A172" s="175" t="s">
        <v>147</v>
      </c>
      <c r="B172" s="88">
        <f>ROUNDDOWN(B165-B171,2)</f>
        <v>0</v>
      </c>
      <c r="C172" s="89" t="str">
        <f>IF((B172)=0,"",IF((B172)&lt;&gt;0,"Kontrollera siffrorna!"))</f>
        <v/>
      </c>
      <c r="D172" s="283">
        <f>ROUNDDOWN(D165-D171,2)</f>
        <v>0</v>
      </c>
      <c r="F172" s="283">
        <f>ROUNDDOWN(F165-F171,2)</f>
        <v>0</v>
      </c>
      <c r="G172" s="336"/>
      <c r="H172" s="283">
        <f>ROUNDDOWN(H165-H171,2)</f>
        <v>0</v>
      </c>
      <c r="I172" s="336"/>
    </row>
    <row r="173" spans="1:10" ht="25.05" customHeight="1" x14ac:dyDescent="0.25">
      <c r="A173" s="156" t="s">
        <v>148</v>
      </c>
      <c r="B173" s="153"/>
      <c r="C173" s="71"/>
      <c r="D173" s="278"/>
      <c r="F173" s="278"/>
      <c r="G173" s="336"/>
      <c r="H173" s="278"/>
      <c r="I173" s="336"/>
    </row>
    <row r="174" spans="1:10" ht="25.05" customHeight="1" x14ac:dyDescent="0.25">
      <c r="A174" s="182" t="s">
        <v>149</v>
      </c>
      <c r="B174" s="82"/>
      <c r="C174" s="71"/>
      <c r="D174" s="279"/>
      <c r="F174" s="279"/>
      <c r="G174" s="336"/>
      <c r="H174" s="279"/>
      <c r="I174" s="336"/>
    </row>
    <row r="175" spans="1:10" ht="25.05" customHeight="1" x14ac:dyDescent="0.25">
      <c r="A175" s="175" t="s">
        <v>150</v>
      </c>
      <c r="B175" s="87">
        <f>-B162</f>
        <v>0</v>
      </c>
      <c r="C175" s="71"/>
      <c r="D175" s="282">
        <f>-D162</f>
        <v>0</v>
      </c>
      <c r="F175" s="282">
        <f>-F162</f>
        <v>0</v>
      </c>
      <c r="G175" s="336"/>
      <c r="H175" s="282">
        <f>-H162</f>
        <v>0</v>
      </c>
      <c r="I175" s="336"/>
    </row>
    <row r="176" spans="1:10" ht="25.05" customHeight="1" x14ac:dyDescent="0.25">
      <c r="A176" s="175" t="s">
        <v>151</v>
      </c>
      <c r="B176" s="88">
        <f>SUM(B174:B175)</f>
        <v>0</v>
      </c>
      <c r="C176" s="71"/>
      <c r="D176" s="283">
        <f>SUM(D174:D175)</f>
        <v>0</v>
      </c>
      <c r="F176" s="283">
        <f>SUM(F174:F175)</f>
        <v>0</v>
      </c>
      <c r="G176" s="336"/>
      <c r="H176" s="283">
        <f>SUM(H174:H175)</f>
        <v>0</v>
      </c>
      <c r="I176" s="336"/>
    </row>
    <row r="177" spans="1:10" ht="25.05" customHeight="1" x14ac:dyDescent="0.25">
      <c r="A177" s="182" t="s">
        <v>152</v>
      </c>
      <c r="B177" s="90">
        <f>'Efterkalkyl 2020'!B174</f>
        <v>0</v>
      </c>
      <c r="C177" s="71"/>
      <c r="D177" s="284">
        <f>'Efterkalkyl 2020'!D174</f>
        <v>0</v>
      </c>
      <c r="F177" s="284">
        <f>'Efterkalkyl 2020'!F174</f>
        <v>0</v>
      </c>
      <c r="G177" s="336"/>
      <c r="H177" s="284">
        <f>'Efterkalkyl 2020'!H174</f>
        <v>0</v>
      </c>
      <c r="I177" s="336"/>
    </row>
    <row r="178" spans="1:10" ht="25.05" customHeight="1" x14ac:dyDescent="0.25">
      <c r="A178" s="183" t="s">
        <v>153</v>
      </c>
      <c r="B178" s="84">
        <f>B176-B177</f>
        <v>0</v>
      </c>
      <c r="C178" s="71"/>
      <c r="D178" s="280">
        <f>D176-D177</f>
        <v>0</v>
      </c>
      <c r="F178" s="280">
        <f>F176-F177</f>
        <v>0</v>
      </c>
      <c r="G178" s="336"/>
      <c r="H178" s="280">
        <f>H176-H177</f>
        <v>0</v>
      </c>
      <c r="I178" s="336"/>
    </row>
    <row r="179" spans="1:10" s="403" customFormat="1" ht="30.6" customHeight="1" x14ac:dyDescent="0.25">
      <c r="A179" s="174" t="s">
        <v>154</v>
      </c>
      <c r="B179" s="85">
        <f>-B97+B41+B87</f>
        <v>0</v>
      </c>
      <c r="C179" s="71"/>
      <c r="D179" s="85">
        <f>-D97+D41+D87</f>
        <v>0</v>
      </c>
      <c r="E179" s="39"/>
      <c r="F179" s="85">
        <f>-F97+F41+F87</f>
        <v>0</v>
      </c>
      <c r="G179" s="71"/>
      <c r="H179" s="85">
        <f>-H97+H41+H87</f>
        <v>0</v>
      </c>
      <c r="I179" s="71"/>
      <c r="J179" s="274"/>
    </row>
    <row r="180" spans="1:10" ht="25.05" customHeight="1" x14ac:dyDescent="0.25">
      <c r="A180" s="174" t="s">
        <v>155</v>
      </c>
      <c r="B180" s="85">
        <f>B117</f>
        <v>0</v>
      </c>
      <c r="C180" s="71"/>
      <c r="D180" s="281">
        <f>D117</f>
        <v>0</v>
      </c>
      <c r="F180" s="281">
        <f>F117</f>
        <v>0</v>
      </c>
      <c r="G180" s="336"/>
      <c r="H180" s="281">
        <f>H117</f>
        <v>0</v>
      </c>
      <c r="I180" s="336"/>
    </row>
    <row r="181" spans="1:10" ht="25.05" customHeight="1" x14ac:dyDescent="0.25">
      <c r="A181" s="174" t="s">
        <v>156</v>
      </c>
      <c r="B181" s="85">
        <f>B127</f>
        <v>0</v>
      </c>
      <c r="C181" s="71"/>
      <c r="D181" s="281">
        <f>D127</f>
        <v>0</v>
      </c>
      <c r="E181" s="91"/>
      <c r="F181" s="281">
        <f>F127</f>
        <v>0</v>
      </c>
      <c r="G181" s="336"/>
      <c r="H181" s="281">
        <f>H127</f>
        <v>0</v>
      </c>
      <c r="I181" s="336"/>
    </row>
    <row r="182" spans="1:10" ht="25.05" customHeight="1" x14ac:dyDescent="0.25">
      <c r="A182" s="175" t="s">
        <v>151</v>
      </c>
      <c r="B182" s="315">
        <f>B179-B181-B180</f>
        <v>0</v>
      </c>
      <c r="C182" s="71"/>
      <c r="D182" s="285">
        <f>D179-D181-D180</f>
        <v>0</v>
      </c>
      <c r="F182" s="285">
        <f>F179-F181-F180</f>
        <v>0</v>
      </c>
      <c r="G182" s="336"/>
      <c r="H182" s="285">
        <f>H179-H181-H180</f>
        <v>0</v>
      </c>
      <c r="I182" s="336"/>
    </row>
    <row r="183" spans="1:10" ht="25.05" customHeight="1" x14ac:dyDescent="0.25">
      <c r="A183" s="175" t="s">
        <v>147</v>
      </c>
      <c r="B183" s="85">
        <f>ROUNDDOWN(IF(B178&gt;0,B178-B182,-B178+B182),2)</f>
        <v>0</v>
      </c>
      <c r="C183" s="92" t="str">
        <f>IF((B183)=0,"",IF((B183)&lt;&gt;0,"Kontrollera siffrorna!"))</f>
        <v/>
      </c>
      <c r="D183" s="281">
        <f>ROUNDDOWN(IF(D178&gt;0,D178-D182,-D178+D182),2)</f>
        <v>0</v>
      </c>
      <c r="E183" s="341"/>
      <c r="F183" s="281">
        <f>ROUNDDOWN(IF(F178&gt;0,F178-F182,-F178+F182),2)</f>
        <v>0</v>
      </c>
      <c r="G183" s="342"/>
      <c r="H183" s="281">
        <f>ROUNDDOWN(IF(H178&gt;0,H178-H182,-H178+H182),2)</f>
        <v>0</v>
      </c>
      <c r="I183" s="336"/>
    </row>
    <row r="184" spans="1:10" ht="25.05" customHeight="1" x14ac:dyDescent="0.25">
      <c r="A184" s="157" t="s">
        <v>157</v>
      </c>
      <c r="B184" s="158"/>
      <c r="C184" s="71"/>
      <c r="D184" s="286"/>
      <c r="F184" s="286"/>
      <c r="G184" s="336"/>
      <c r="H184" s="286"/>
      <c r="I184" s="336"/>
    </row>
    <row r="185" spans="1:10" ht="25.05" customHeight="1" x14ac:dyDescent="0.25">
      <c r="A185" s="174" t="s">
        <v>158</v>
      </c>
      <c r="B185" s="82"/>
      <c r="C185" s="71"/>
      <c r="D185" s="279"/>
      <c r="F185" s="279"/>
      <c r="G185" s="336"/>
      <c r="H185" s="279"/>
      <c r="I185" s="336"/>
    </row>
    <row r="186" spans="1:10" ht="25.05" customHeight="1" x14ac:dyDescent="0.25">
      <c r="A186" s="175" t="s">
        <v>159</v>
      </c>
      <c r="B186" s="90"/>
      <c r="C186" s="71"/>
      <c r="D186" s="284"/>
      <c r="F186" s="284"/>
      <c r="G186" s="336"/>
      <c r="H186" s="284"/>
      <c r="I186" s="336"/>
    </row>
    <row r="187" spans="1:10" ht="25.05" customHeight="1" x14ac:dyDescent="0.25">
      <c r="A187" s="175" t="s">
        <v>151</v>
      </c>
      <c r="B187" s="88">
        <f>SUM(B185:B186)</f>
        <v>0</v>
      </c>
      <c r="C187" s="71"/>
      <c r="D187" s="283">
        <f>SUM(D185:D186)</f>
        <v>0</v>
      </c>
      <c r="F187" s="283">
        <f>SUM(F185:F186)</f>
        <v>0</v>
      </c>
      <c r="G187" s="336"/>
      <c r="H187" s="283">
        <f>SUM(H185:H186)</f>
        <v>0</v>
      </c>
      <c r="I187" s="336"/>
    </row>
    <row r="188" spans="1:10" ht="25.05" customHeight="1" x14ac:dyDescent="0.25">
      <c r="A188" s="174" t="s">
        <v>160</v>
      </c>
      <c r="B188" s="82">
        <f>'Efterkalkyl 2020'!B185</f>
        <v>0</v>
      </c>
      <c r="C188" s="71"/>
      <c r="D188" s="279">
        <f>'Efterkalkyl 2020'!D185</f>
        <v>0</v>
      </c>
      <c r="F188" s="279">
        <f>'Efterkalkyl 2020'!F185</f>
        <v>0</v>
      </c>
      <c r="G188" s="336"/>
      <c r="H188" s="279">
        <f>'Efterkalkyl 2020'!H185</f>
        <v>0</v>
      </c>
      <c r="I188" s="336"/>
    </row>
    <row r="189" spans="1:10" ht="25.05" customHeight="1" x14ac:dyDescent="0.25">
      <c r="A189" s="174" t="s">
        <v>161</v>
      </c>
      <c r="B189" s="90">
        <f>'Efterkalkyl 2020'!B186</f>
        <v>0</v>
      </c>
      <c r="C189" s="71"/>
      <c r="D189" s="284">
        <f>'Efterkalkyl 2020'!D186</f>
        <v>0</v>
      </c>
      <c r="F189" s="284">
        <f>'Efterkalkyl 2020'!F186</f>
        <v>0</v>
      </c>
      <c r="G189" s="336"/>
      <c r="H189" s="284">
        <f>'Efterkalkyl 2020'!H186</f>
        <v>0</v>
      </c>
      <c r="I189" s="336"/>
    </row>
    <row r="190" spans="1:10" ht="25.05" customHeight="1" x14ac:dyDescent="0.25">
      <c r="A190" s="175" t="s">
        <v>151</v>
      </c>
      <c r="B190" s="93">
        <f>SUM(B188:B189)</f>
        <v>0</v>
      </c>
      <c r="C190" s="71"/>
      <c r="D190" s="287">
        <f>SUM(D188:D189)</f>
        <v>0</v>
      </c>
      <c r="F190" s="287">
        <f>SUM(F188:F189)</f>
        <v>0</v>
      </c>
      <c r="G190" s="336"/>
      <c r="H190" s="287">
        <f>SUM(H188:H189)</f>
        <v>0</v>
      </c>
      <c r="I190" s="336"/>
    </row>
    <row r="191" spans="1:10" ht="25.05" customHeight="1" x14ac:dyDescent="0.25">
      <c r="A191" s="109" t="s">
        <v>162</v>
      </c>
      <c r="B191" s="84">
        <f>B187-B190</f>
        <v>0</v>
      </c>
      <c r="C191" s="71"/>
      <c r="D191" s="280">
        <f>D187-D190</f>
        <v>0</v>
      </c>
      <c r="F191" s="280">
        <f>F187-F190</f>
        <v>0</v>
      </c>
      <c r="G191" s="336"/>
      <c r="H191" s="280">
        <f>H187-H190</f>
        <v>0</v>
      </c>
      <c r="I191" s="336"/>
    </row>
    <row r="192" spans="1:10" ht="31.2" customHeight="1" x14ac:dyDescent="0.25">
      <c r="A192" s="174" t="s">
        <v>163</v>
      </c>
      <c r="B192" s="85">
        <f>B99+B23-B43-B52-B53-B69-B70</f>
        <v>0</v>
      </c>
      <c r="C192" s="71"/>
      <c r="D192" s="281">
        <f>D99+D23-D43-D52-D53-D69-D70</f>
        <v>0</v>
      </c>
      <c r="F192" s="281">
        <f>F99+F23-F43-F52-F53-F69-F70</f>
        <v>0</v>
      </c>
      <c r="G192" s="336"/>
      <c r="H192" s="281">
        <f>H99+H23-H43-H52-H53-H69-H70</f>
        <v>0</v>
      </c>
      <c r="I192" s="336"/>
    </row>
    <row r="193" spans="1:9" ht="25.05" customHeight="1" x14ac:dyDescent="0.25">
      <c r="A193" s="174" t="s">
        <v>164</v>
      </c>
      <c r="B193" s="85">
        <f>B116</f>
        <v>0</v>
      </c>
      <c r="C193" s="71"/>
      <c r="D193" s="281">
        <f>D116</f>
        <v>0</v>
      </c>
      <c r="F193" s="281">
        <f>F116</f>
        <v>0</v>
      </c>
      <c r="G193" s="336"/>
      <c r="H193" s="281">
        <f>H116</f>
        <v>0</v>
      </c>
      <c r="I193" s="336"/>
    </row>
    <row r="194" spans="1:9" ht="25.05" customHeight="1" x14ac:dyDescent="0.25">
      <c r="A194" s="174" t="s">
        <v>165</v>
      </c>
      <c r="B194" s="93">
        <f>B126</f>
        <v>0</v>
      </c>
      <c r="C194" s="71"/>
      <c r="D194" s="287">
        <f>D126</f>
        <v>0</v>
      </c>
      <c r="F194" s="287">
        <f>F126</f>
        <v>0</v>
      </c>
      <c r="G194" s="336"/>
      <c r="H194" s="287">
        <f>H126</f>
        <v>0</v>
      </c>
      <c r="I194" s="336"/>
    </row>
    <row r="195" spans="1:9" ht="25.05" customHeight="1" x14ac:dyDescent="0.25">
      <c r="A195" s="175" t="s">
        <v>151</v>
      </c>
      <c r="B195" s="88">
        <f>SUM(B192:B194)</f>
        <v>0</v>
      </c>
      <c r="C195" s="71"/>
      <c r="D195" s="283">
        <f>SUM(D192:D194)</f>
        <v>0</v>
      </c>
      <c r="F195" s="283">
        <f>SUM(F192:F194)</f>
        <v>0</v>
      </c>
      <c r="G195" s="336"/>
      <c r="H195" s="285">
        <f>SUM(H192:H194)</f>
        <v>0</v>
      </c>
      <c r="I195" s="336"/>
    </row>
    <row r="196" spans="1:9" ht="25.05" customHeight="1" x14ac:dyDescent="0.25">
      <c r="A196" s="175" t="s">
        <v>147</v>
      </c>
      <c r="B196" s="85">
        <f>ROUNDDOWN(IF(B191&gt;0,B191-B195,-B191+B195),2)</f>
        <v>0</v>
      </c>
      <c r="C196" s="92" t="str">
        <f>IF((B196)=0,"",IF((B196)&lt;&gt;0,"Kontrollera siffrorna!"))</f>
        <v/>
      </c>
      <c r="D196" s="281">
        <f>ROUNDDOWN(IF(D191&gt;0,D191-D195,-D191+D195),2)</f>
        <v>0</v>
      </c>
      <c r="F196" s="281">
        <f>ROUNDDOWN(IF(F191&gt;0,F191-F195,-F191+F195),2)</f>
        <v>0</v>
      </c>
      <c r="G196" s="336"/>
      <c r="H196" s="281">
        <f>ROUNDDOWN(IF(H191&gt;0,H191-H195,-H191+H195),2)</f>
        <v>0</v>
      </c>
      <c r="I196" s="336"/>
    </row>
    <row r="197" spans="1:9" ht="25.05" customHeight="1" x14ac:dyDescent="0.25">
      <c r="A197" s="159" t="s">
        <v>166</v>
      </c>
      <c r="B197" s="160"/>
      <c r="C197" s="71"/>
      <c r="D197" s="288"/>
      <c r="F197" s="288"/>
      <c r="G197" s="336"/>
      <c r="H197" s="288"/>
      <c r="I197" s="336"/>
    </row>
    <row r="198" spans="1:9" ht="25.05" customHeight="1" x14ac:dyDescent="0.25">
      <c r="A198" s="176" t="s">
        <v>167</v>
      </c>
      <c r="B198" s="82"/>
      <c r="C198" s="71"/>
      <c r="D198" s="279"/>
      <c r="F198" s="279"/>
      <c r="G198" s="336"/>
      <c r="H198" s="279"/>
      <c r="I198" s="336"/>
    </row>
    <row r="199" spans="1:9" ht="29.4" customHeight="1" x14ac:dyDescent="0.25">
      <c r="A199" s="176" t="s">
        <v>168</v>
      </c>
      <c r="B199" s="90">
        <f>'Efterkalkyl 2020'!B198</f>
        <v>0</v>
      </c>
      <c r="C199" s="71"/>
      <c r="D199" s="284">
        <f>'Efterkalkyl 2020'!D198</f>
        <v>0</v>
      </c>
      <c r="F199" s="284">
        <f>'Efterkalkyl 2020'!F198</f>
        <v>0</v>
      </c>
      <c r="G199" s="336"/>
      <c r="H199" s="284">
        <f>'Efterkalkyl 2020'!H198</f>
        <v>0</v>
      </c>
      <c r="I199" s="336"/>
    </row>
    <row r="200" spans="1:9" ht="25.05" customHeight="1" x14ac:dyDescent="0.25">
      <c r="A200" s="108" t="s">
        <v>169</v>
      </c>
      <c r="B200" s="84">
        <f>B198-B199</f>
        <v>0</v>
      </c>
      <c r="C200" s="71"/>
      <c r="D200" s="290">
        <f>D198-D199</f>
        <v>0</v>
      </c>
      <c r="F200" s="290">
        <f>F198-F199</f>
        <v>0</v>
      </c>
      <c r="G200" s="336"/>
      <c r="H200" s="290">
        <f>H198-H199</f>
        <v>0</v>
      </c>
      <c r="I200" s="336"/>
    </row>
    <row r="201" spans="1:9" ht="31.2" customHeight="1" x14ac:dyDescent="0.25">
      <c r="A201" s="177" t="s">
        <v>170</v>
      </c>
      <c r="B201" s="82">
        <f>B98</f>
        <v>0</v>
      </c>
      <c r="C201" s="71"/>
      <c r="D201" s="279">
        <f>D98</f>
        <v>0</v>
      </c>
      <c r="F201" s="279">
        <f>F98</f>
        <v>0</v>
      </c>
      <c r="G201" s="336"/>
      <c r="H201" s="279">
        <f>H98</f>
        <v>0</v>
      </c>
      <c r="I201" s="336"/>
    </row>
    <row r="202" spans="1:9" ht="25.05" customHeight="1" x14ac:dyDescent="0.25">
      <c r="A202" s="177" t="s">
        <v>171</v>
      </c>
      <c r="B202" s="82"/>
      <c r="C202" s="71"/>
      <c r="D202" s="279"/>
      <c r="F202" s="279"/>
      <c r="G202" s="336"/>
      <c r="H202" s="279"/>
      <c r="I202" s="336"/>
    </row>
    <row r="203" spans="1:9" ht="25.05" customHeight="1" x14ac:dyDescent="0.25">
      <c r="A203" s="177" t="s">
        <v>172</v>
      </c>
      <c r="B203" s="90"/>
      <c r="C203" s="71"/>
      <c r="D203" s="284"/>
      <c r="F203" s="284"/>
      <c r="G203" s="336"/>
      <c r="H203" s="284"/>
      <c r="I203" s="336"/>
    </row>
    <row r="204" spans="1:9" ht="25.05" customHeight="1" x14ac:dyDescent="0.25">
      <c r="A204" s="178" t="s">
        <v>151</v>
      </c>
      <c r="B204" s="94">
        <f>SUM(B201:B203)</f>
        <v>0</v>
      </c>
      <c r="C204" s="71"/>
      <c r="D204" s="289">
        <f>SUM(D201:D203)</f>
        <v>0</v>
      </c>
      <c r="F204" s="289">
        <f>SUM(F201:F203)</f>
        <v>0</v>
      </c>
      <c r="G204" s="336"/>
      <c r="H204" s="289">
        <f>SUM(H201:H203)</f>
        <v>0</v>
      </c>
      <c r="I204" s="336"/>
    </row>
    <row r="205" spans="1:9" ht="25.05" customHeight="1" x14ac:dyDescent="0.25">
      <c r="A205" s="110" t="s">
        <v>147</v>
      </c>
      <c r="B205" s="88">
        <f>ROUNDDOWN(IF(B200&gt;0,B200-B204,-B200-B204),2)</f>
        <v>0</v>
      </c>
      <c r="C205" s="92" t="str">
        <f>IF((B205)=0,"",IF((B205)&lt;&gt;0,"Kontrollera siffrorna!"))</f>
        <v/>
      </c>
      <c r="D205" s="283">
        <f>ROUNDDOWN(IF(D200&gt;0,D200-D204,-D200-D204),2)</f>
        <v>0</v>
      </c>
      <c r="F205" s="283">
        <f>ROUNDDOWN(IF(F200&gt;0,F200-F204,-F200-F204),2)</f>
        <v>0</v>
      </c>
      <c r="G205" s="336"/>
      <c r="H205" s="283">
        <f>ROUNDDOWN(IF(H200&gt;0,H200-H204,-H200-H204),2)</f>
        <v>0</v>
      </c>
      <c r="I205" s="336"/>
    </row>
    <row r="206" spans="1:9" ht="25.05" customHeight="1" x14ac:dyDescent="0.25">
      <c r="A206" s="157" t="s">
        <v>173</v>
      </c>
      <c r="B206" s="158"/>
      <c r="C206" s="71"/>
      <c r="D206" s="286"/>
      <c r="E206" s="95"/>
      <c r="F206" s="286"/>
      <c r="G206" s="336"/>
      <c r="H206" s="286"/>
      <c r="I206" s="336"/>
    </row>
    <row r="207" spans="1:9" ht="25.05" customHeight="1" x14ac:dyDescent="0.25">
      <c r="A207" s="175" t="s">
        <v>174</v>
      </c>
      <c r="B207" s="82"/>
      <c r="C207" s="71"/>
      <c r="D207" s="279"/>
      <c r="E207" s="95"/>
      <c r="F207" s="279"/>
      <c r="G207" s="336"/>
      <c r="H207" s="279"/>
      <c r="I207" s="336"/>
    </row>
    <row r="208" spans="1:9" ht="25.05" customHeight="1" x14ac:dyDescent="0.25">
      <c r="A208" s="175" t="s">
        <v>175</v>
      </c>
      <c r="B208" s="90">
        <f>'Efterkalkyl 2020'!B207</f>
        <v>0</v>
      </c>
      <c r="C208" s="71"/>
      <c r="D208" s="284">
        <f>'Efterkalkyl 2020'!D207</f>
        <v>0</v>
      </c>
      <c r="E208" s="95"/>
      <c r="F208" s="284">
        <f>'Efterkalkyl 2020'!F207</f>
        <v>0</v>
      </c>
      <c r="G208" s="336"/>
      <c r="H208" s="284">
        <f>'Efterkalkyl 2020'!H207</f>
        <v>0</v>
      </c>
      <c r="I208" s="336"/>
    </row>
    <row r="209" spans="1:9" ht="25.05" customHeight="1" x14ac:dyDescent="0.25">
      <c r="A209" s="179" t="s">
        <v>176</v>
      </c>
      <c r="B209" s="96">
        <f>B207-B208</f>
        <v>0</v>
      </c>
      <c r="C209" s="71"/>
      <c r="D209" s="290">
        <f>D207-D208</f>
        <v>0</v>
      </c>
      <c r="E209" s="95"/>
      <c r="F209" s="290">
        <f>F207-F208</f>
        <v>0</v>
      </c>
      <c r="G209" s="336"/>
      <c r="H209" s="290">
        <f>H207-H208</f>
        <v>0</v>
      </c>
      <c r="I209" s="336"/>
    </row>
    <row r="210" spans="1:9" ht="25.05" customHeight="1" x14ac:dyDescent="0.25">
      <c r="A210" s="175" t="s">
        <v>177</v>
      </c>
      <c r="B210" s="90"/>
      <c r="C210" s="71"/>
      <c r="D210" s="284"/>
      <c r="E210" s="95"/>
      <c r="F210" s="284"/>
      <c r="G210" s="336"/>
      <c r="H210" s="284"/>
      <c r="I210" s="336"/>
    </row>
    <row r="211" spans="1:9" ht="25.05" customHeight="1" x14ac:dyDescent="0.25">
      <c r="A211" s="175" t="s">
        <v>147</v>
      </c>
      <c r="B211" s="97">
        <f>ROUNDDOWN(IF(B209&gt;0,B209-B210,-B209-B210),2)</f>
        <v>0</v>
      </c>
      <c r="C211" s="71"/>
      <c r="D211" s="287">
        <f>ROUNDDOWN(IF(D209&gt;0,D209-D210,-D209-D210),2)</f>
        <v>0</v>
      </c>
      <c r="E211" s="95"/>
      <c r="F211" s="287">
        <f>ROUNDDOWN(IF(F209&gt;0,F209-F210,-F209-F210),2)</f>
        <v>0</v>
      </c>
      <c r="G211" s="336"/>
      <c r="H211" s="287">
        <f>ROUNDDOWN(IF(H209&gt;0,H209-H210,-H209-H210),2)</f>
        <v>0</v>
      </c>
      <c r="I211" s="336"/>
    </row>
    <row r="212" spans="1:9" ht="25.05" customHeight="1" x14ac:dyDescent="0.25">
      <c r="A212" s="157" t="s">
        <v>178</v>
      </c>
      <c r="B212" s="158"/>
      <c r="C212" s="71"/>
      <c r="E212" s="95"/>
      <c r="F212" s="40"/>
      <c r="G212" s="336"/>
      <c r="H212" s="336"/>
      <c r="I212" s="336"/>
    </row>
    <row r="213" spans="1:9" ht="31.2" customHeight="1" x14ac:dyDescent="0.25">
      <c r="A213" s="180" t="s">
        <v>179</v>
      </c>
      <c r="B213" s="98">
        <f>B61+B78+B93+B96+B121+B131+B137</f>
        <v>0</v>
      </c>
      <c r="C213" s="71"/>
      <c r="E213" s="95"/>
      <c r="F213" s="40"/>
      <c r="G213" s="336"/>
      <c r="H213" s="336"/>
      <c r="I213" s="336"/>
    </row>
    <row r="214" spans="1:9" ht="31.2" customHeight="1" x14ac:dyDescent="0.25">
      <c r="A214" s="180" t="s">
        <v>180</v>
      </c>
      <c r="B214" s="99">
        <f>B157</f>
        <v>0</v>
      </c>
      <c r="C214" s="71"/>
      <c r="E214" s="95"/>
      <c r="F214" s="40"/>
      <c r="G214" s="336"/>
      <c r="H214" s="336"/>
      <c r="I214" s="336"/>
    </row>
    <row r="215" spans="1:9" ht="31.2" customHeight="1" x14ac:dyDescent="0.25">
      <c r="A215" s="181" t="s">
        <v>147</v>
      </c>
      <c r="B215" s="93">
        <f>ROUNDDOWN(B213-B214,2)</f>
        <v>0</v>
      </c>
      <c r="C215" s="92" t="str">
        <f>IF((B215)=0,"",IF((B215)&lt;&gt;0,"Kontrollera siffrorna!"))</f>
        <v/>
      </c>
      <c r="E215" s="95"/>
      <c r="F215" s="40"/>
      <c r="G215" s="336"/>
      <c r="H215" s="336"/>
      <c r="I215" s="336"/>
    </row>
    <row r="216" spans="1:9" ht="44.4" customHeight="1" x14ac:dyDescent="0.25">
      <c r="A216" s="54" t="s">
        <v>181</v>
      </c>
      <c r="E216" s="95"/>
      <c r="F216" s="40"/>
      <c r="G216" s="336"/>
      <c r="H216" s="336"/>
      <c r="I216" s="336"/>
    </row>
    <row r="217" spans="1:9" ht="85.8" customHeight="1" x14ac:dyDescent="0.25">
      <c r="A217" s="100"/>
      <c r="B217"/>
      <c r="C217" s="101"/>
      <c r="E217" s="95"/>
      <c r="F217" s="40"/>
      <c r="G217" s="336"/>
      <c r="H217" s="336"/>
      <c r="I217" s="336"/>
    </row>
    <row r="218" spans="1:9" ht="23.4" customHeight="1" x14ac:dyDescent="0.25">
      <c r="A218" s="44" t="s">
        <v>182</v>
      </c>
      <c r="E218" s="95"/>
      <c r="F218" s="40"/>
      <c r="G218" s="336"/>
      <c r="H218" s="336"/>
      <c r="I218" s="336"/>
    </row>
    <row r="219" spans="1:9" ht="54.6" customHeight="1" x14ac:dyDescent="0.25">
      <c r="A219" s="162" t="s">
        <v>183</v>
      </c>
      <c r="B219"/>
      <c r="C219" s="102"/>
      <c r="D219" s="71"/>
      <c r="E219" s="71"/>
      <c r="F219" s="40"/>
      <c r="G219" s="336"/>
      <c r="H219" s="336"/>
      <c r="I219" s="336"/>
    </row>
    <row r="220" spans="1:9" ht="43.2" customHeight="1" x14ac:dyDescent="0.25">
      <c r="A220" s="163" t="s">
        <v>184</v>
      </c>
      <c r="B220"/>
      <c r="C220" s="71"/>
      <c r="E220" s="95"/>
      <c r="F220" s="40"/>
      <c r="G220" s="317"/>
      <c r="H220" s="317"/>
      <c r="I220" s="317"/>
    </row>
    <row r="221" spans="1:9" ht="27.6" x14ac:dyDescent="0.25">
      <c r="A221" s="54" t="s">
        <v>185</v>
      </c>
      <c r="F221" s="40"/>
      <c r="G221" s="317"/>
      <c r="H221" s="317"/>
      <c r="I221" s="317"/>
    </row>
    <row r="222" spans="1:9" x14ac:dyDescent="0.25">
      <c r="F222" s="40"/>
      <c r="G222" s="291"/>
      <c r="H222" s="291"/>
      <c r="I222" s="291"/>
    </row>
    <row r="223" spans="1:9" x14ac:dyDescent="0.25">
      <c r="F223" s="40"/>
      <c r="G223" s="291"/>
      <c r="H223" s="291"/>
      <c r="I223" s="291"/>
    </row>
    <row r="224" spans="1:9" x14ac:dyDescent="0.25">
      <c r="F224" s="40"/>
      <c r="G224" s="291"/>
      <c r="H224" s="291"/>
      <c r="I224" s="291"/>
    </row>
  </sheetData>
  <sheetProtection algorithmName="SHA-512" hashValue="I8N43I8w8UyagCd1wVSY9D4dM/ZgW5sdg7TJidMIV1esEX7+qEKajTVLhISni6X5de3aQG3lxt1vxBoa6MgUcw==" saltValue="pjN8Zq4A0VjK+bDlZhLwqw==" spinCount="100000" sheet="1" objects="1" scenarios="1"/>
  <conditionalFormatting sqref="B3">
    <cfRule type="expression" dxfId="23" priority="4">
      <formula>B3=#REF!</formula>
    </cfRule>
  </conditionalFormatting>
  <conditionalFormatting sqref="D3">
    <cfRule type="expression" dxfId="22" priority="3">
      <formula>D3=#REF!</formula>
    </cfRule>
  </conditionalFormatting>
  <conditionalFormatting sqref="F3">
    <cfRule type="expression" dxfId="21" priority="2">
      <formula>F3=#REF!</formula>
    </cfRule>
  </conditionalFormatting>
  <conditionalFormatting sqref="H3">
    <cfRule type="expression" dxfId="20" priority="1">
      <formula>H3=#REF!</formula>
    </cfRule>
  </conditionalFormatting>
  <dataValidations count="32">
    <dataValidation allowBlank="1" showErrorMessage="1" promptTitle="Pakollinen syöttötieto" prompt="Edellisen tilikauden taseen rahoitusasema on esitettävä laskelmassa. Summat otetaan edellisen tilikauden tilinpäätöksestä tai jälkilaskelmasta. " sqref="B154" xr:uid="{F752BC16-765D-40DB-A0D1-D11B4EDE1962}"/>
    <dataValidation allowBlank="1" showErrorMessage="1" prompt="_x000a__x000a_" sqref="H96 F96 D96" xr:uid="{D01111D1-FA49-41B8-A7E9-7CAC85A63195}"/>
    <dataValidation allowBlank="1" showInputMessage="1" showErrorMessage="1" prompt="Täytä huoneistoala- ja tilikauden pituus -solu. " sqref="E64 E82" xr:uid="{E3AFB29C-84F9-4064-8514-A8CAB82916E1}"/>
    <dataValidation allowBlank="1" showErrorMessage="1" promptTitle="Vuokravakuuksien esittäminen" prompt="Vuokravakuudet esitetään  lyhyt.aik.veloissa, jos kirjanpidossa kirjattu lyhytaikaisiin. Jos kirjanpidossa kirjattu pitkäaikaisiin, vakuudet esitetään muissa  rahoitukseen vaikuttavissa tapahtumissa. " sqref="B155" xr:uid="{2260FCAB-62EE-458C-AC97-0CB74D87698E}"/>
    <dataValidation allowBlank="1" showInputMessage="1" showErrorMessage="1" promptTitle="Ohje ruutujen vapauttamiseen" prompt="Ruudut ovat kiinnitetty B4-ruudusta, jotta otsikot näkyvät siirryttäessä laskelmalla alaspäin ja sivusuunnassa. Ruudut voi vapauttaa B4-ruudusta seuraavasti: Näytä&gt; Kiinnitä ruudut &gt; Vapauta ruudut." sqref="B4" xr:uid="{7A9F62FD-9AB6-44FF-9D30-F898B1D56BE8}"/>
    <dataValidation allowBlank="1" showInputMessage="1" showErrorMessage="1" promptTitle="Vuokravakuudet" prompt="Esitetään pelkästään lainat. Jos vuokravakuudet on kirjattu pitkäaikaisiin velkoihin, esitetään ne muissa rahoitukseen vaikuttavissa tapahtumissa. " sqref="D185 F185 H185" xr:uid="{F721F574-464F-4F5F-B5AB-C75F312757A2}"/>
    <dataValidation allowBlank="1" showInputMessage="1" showErrorMessage="1" prompt="Fyll i enhetens räkenskapsperiod från startdatumet till slutdatumet i den här rutan. T.ex. 1.1-31.12.2023." sqref="A9" xr:uid="{6763ABE0-F549-4C6F-9897-AB3C55F1B8C5}"/>
    <dataValidation operator="notBetween" showInputMessage="1" showErrorMessage="1" sqref="A11" xr:uid="{0B16B751-95E6-4DF6-8165-6809A08FCD0D}"/>
    <dataValidation allowBlank="1" showInputMessage="1" showErrorMessage="1" promptTitle="Övriga hyresintäkter" prompt="Kom ihåg att dra av hyresintäkter som hänför sig till övriga kostnader (t.ex. som samlats in som avsättningar), om de inte har specificerats i bokföringen." sqref="B18 D18 F18 H18" xr:uid="{5F5B49EC-4DA0-4C4B-B7B3-7F1C7B092660}"/>
    <dataValidation allowBlank="1" showInputMessage="1" showErrorMessage="1" promptTitle="Obs." prompt="Obs! Nyttjandegraden fås automatiskt med formel = realiserade hyror / budgeterade hyror. _x000a__x000a_Kalkylen skyddas med lösenordet ”ara”." sqref="B16" xr:uid="{E5F37E62-5145-49B9-95A2-86AF55735ACA}"/>
    <dataValidation allowBlank="1" showInputMessage="1" showErrorMessage="1" promptTitle="Bokföring av kostnader" prompt="Kostnaderna matas in med plustecken." sqref="B27 D27 F27 H27" xr:uid="{9B764857-BA29-4E84-A4AE-2AC668D79E79}"/>
    <dataValidation allowBlank="1" showInputMessage="1" showErrorMessage="1" promptTitle="Korrigeringar och aktiveringar" prompt="Korrigeringarna presenteras som ett nettobelopp med plustecken. Om kostnaderna har aktiverats i balansräkningen, anges de aktiverade kostnaderna med ett + under kostnaden. " sqref="B40 B87 D87 F87 H87 D40 F40 H40" xr:uid="{D3991CB9-0B60-4F74-8797-13757521E433}"/>
    <dataValidation allowBlank="1" showInputMessage="1" showErrorMessage="1" promptTitle="Aktiveringar" prompt="Om kostnaderna har aktiverats i balansräkningen, anges de aktiverade kostnaderna med ett +. (Reparationskostnader + aktiverade kostnader = penningmedel som använts för reparationer.) Försäljningarna visas med minustecken." sqref="B41 B88 D88 F88 H88 D41 F41 H41" xr:uid="{CC8255AA-C0EF-42D5-A318-FAD82B076FF1}"/>
    <dataValidation allowBlank="1" showInputMessage="1" showErrorMessage="1" promptTitle="Hyresutjämning" prompt="Om kostnaderna utjämnas, presenteras ingen utjämning av hyran i beräkningen på samfunds- och utjämningsgruppsnivå, eftersom kostnaderna har fördelats på alla objekt." sqref="B45 B58 B75 B90 D45 F45 H45 D58 F58 H58 D75 F75 H75 D90 F90 H90" xr:uid="{40B487CA-ED35-4C74-A2DB-6D9CDDA3AF41}"/>
    <dataValidation allowBlank="1" showInputMessage="1" showErrorMessage="1" promptTitle="Amorteringar" prompt="Ange endast amorteringar på objekt som omfattas av självkostnadshyran." sqref="B52 B69 D52 F52 H52 D69 F69 H69" xr:uid="{0D185365-5103-40B6-8DD4-27A56BA3FE58}"/>
    <dataValidation allowBlank="1" showInputMessage="1" showErrorMessage="1" promptTitle="Intäkter från avsättningar" prompt="Som intäkter av avsättningar redovisas den verkliga summa som har ackumulerats för avsättningar i hyror. _x000a__x000a_Hyror som samlas in för avsättningar ska också presenteras i hyresbestämningskalkylen._x000a_" sqref="B82 D82 F82 H82" xr:uid="{D080BC17-DB54-4027-BCE8-4F6405EFA2E4}"/>
    <dataValidation allowBlank="1" showInputMessage="1" showErrorMessage="1" promptTitle="Anvisning" prompt="Från efterkalkylen för föregående räkenskapsperiod ”finansiell återstod för investeringar i självkostnadsuthyrning i slutet av räkenskapsperioden”. _x000a__x000a_" sqref="B96" xr:uid="{F1F2060E-035D-465D-83A6-12D517720788}"/>
    <dataValidation allowBlank="1" showInputMessage="1" showErrorMessage="1" promptTitle="Erhållna bidrag" prompt="I summan ingår erhållna understöd för investeringar." sqref="B97 D97 F97 H97" xr:uid="{9D2C6E93-891E-45AE-A62E-2FA52B33838E}"/>
    <dataValidation allowBlank="1" showInputMessage="1" showErrorMessage="1" promptTitle="Hyresgarantier" prompt="Hyresgarantierna upptas bland kortfristiga skulder i den finansiella ställningen i balansräkningen, om de har bokförts bland kortfristiga skulder. Om de har bokförts som långfristiga skulder, presenteras de i andra händelser som påverkar finansieringen." sqref="B150" xr:uid="{24398C44-C9DC-43F3-A69F-1E70651CF613}"/>
    <dataValidation allowBlank="1" showInputMessage="1" showErrorMessage="1" promptTitle="Hyresgarantier" prompt="Hyresgarantierna upptas bland kortfristiga skulder i den finansiella ställningen i balansräkningen, om de har bokförts bland kortfristiga skulder. Om de har bokförts som långfristiga skulder, presenteras de i andra händelser som påverkar finansieringen. " sqref="B185" xr:uid="{E702F018-743C-431D-9BD4-E02565EA0708}"/>
    <dataValidation allowBlank="1" showInputMessage="1" showErrorMessage="1" promptTitle="Anvisning" prompt="Siffrorna tas direkt från resultaträkning. Observera att även finansieringskostnader ska läggas till i kostnaderna." sqref="D161 F161 H161" xr:uid="{34817389-0931-4CD5-83C7-5F373B10DAE2}"/>
    <dataValidation allowBlank="1" showInputMessage="1" showErrorMessage="1" promptTitle="Anvisning" prompt="Siffrorna matas in direkt från resultaträkning. Observera att även finansiella intäkter ska läggas till intäkterna." sqref="D160 F160 H160" xr:uid="{BF5F8705-C61C-4EDD-88F7-25A6466DFCDE}"/>
    <dataValidation allowBlank="1" showInputMessage="1" showErrorMessage="1" promptTitle="Anvisning" prompt="Siffrorna matas in direkt från bokslutet. Observera att även finansiella intäkter ska läggas till intäkterna." sqref="B160" xr:uid="{3DF1EBA7-B3BA-4B84-93C8-B7FFC26D8DC6}"/>
    <dataValidation allowBlank="1" showInputMessage="1" showErrorMessage="1" promptTitle="Anvisning" prompt="Siffrorna tas direkt från bokslutet. Observera att även finansieringskostnader ska läggas till i kostnaderna." sqref="B161" xr:uid="{17B6CAC7-E18B-410A-B543-E0E2E71E8FBF}"/>
    <dataValidation allowBlank="1" showErrorMessage="1" promptTitle="Laskukaava" prompt="Muuta laskukaava sen mukaan, onko taseeseen aktivoidut esitetty +merkkisenä vai -merkkisenä. Tässä kaavassa taseeseen aktivoidut on hoito- ja rahoituskuluissa sekä varautumisissa esitetty +merkkisenä. " sqref="F179 B179 D179 H179" xr:uid="{6DD27137-CFAE-4676-96B8-6A1F09409C3B}"/>
    <dataValidation allowBlank="1" showInputMessage="1" showErrorMessage="1" promptTitle="Kontroll" prompt="Kontrollera vid behov formeln. _x000a__x000a_Skyddet kan öppnas med lösenordet ”ara”._x000a_" sqref="B196 D196 F196 H196 B183 D183 F183 H183" xr:uid="{8A741E80-1885-4090-9775-8CD8818507B3}"/>
    <dataValidation allowBlank="1" showInputMessage="1" showErrorMessage="1" promptTitle="Förändringar i eget kapital " prompt="kan vara t.ex. förändringar i aktiekapitalet, förändringar i olika fonder osv. Kontrollera också att dividend inte har dragits av direkt från föregående räkenskapsperiod och räkenskapsperiodens resultat. Även dividenden ska beaktas i kalkylen." sqref="B198" xr:uid="{72F43DD1-E3E1-41D5-BDB0-791A0CBF6CCB}"/>
    <dataValidation allowBlank="1" showInputMessage="1" showErrorMessage="1" promptTitle="Anvisning" prompt="Kontrollera också att förändringen syns i efterkalkylen som en annan händelse som påverkar finansieringen. Lägg vid behov till formlerna i kontrollkalkylen." sqref="B201:B203 D201:D203 F201:F203 H201:H203" xr:uid="{59192EB5-BD2E-4A38-9647-6AF9BF1E2F31}"/>
    <dataValidation allowBlank="1" showInputMessage="1" showErrorMessage="1" promptTitle="Anvisning" prompt="Här kan man kontrollera t.ex. hyresgarantier, om de i bokföringen har bokförts som långfristiga skulder och vid efterkalkyl av andra händelser som påverkar finansieringen.  " sqref="B207 D207 F207 H207" xr:uid="{D3B62681-B83D-4B23-9041-99D7DEA8C20D}"/>
    <dataValidation allowBlank="1" showInputMessage="1" showErrorMessage="1" prompt="Fyll i cellerna för lägenhetsyta och räkenskapsperiodens längd." sqref="C14:C15 E14:E15 G14:G15 I14:I15 C18 E18 G18 I18" xr:uid="{CC670D77-A187-4A90-B488-5495C075C524}"/>
    <dataValidation allowBlank="1" showInputMessage="1" showErrorMessage="1" prompt="Uppgifterna om utjämningsgruppen fylls i endast om samfundet använder utjämning. Kolumnen kan tas bort om den inte behövs." sqref="D2" xr:uid="{ED295075-51DA-4188-A38E-49C35760DDB2}"/>
    <dataValidation allowBlank="1" showInputMessage="1" showErrorMessage="1" promptTitle="Obligatorisk information" prompt="Följande års över-/underskatt, skötsel- och (finansiella) kostnader." sqref="B61 D61 F61 H61" xr:uid="{6E330A80-E27B-482C-8473-B80BA3689CB7}"/>
  </dataValidations>
  <pageMargins left="0.70866141732283472" right="0.70866141732283472" top="0.74803149606299213" bottom="0.74803149606299213" header="0.31496062992125984" footer="0.31496062992125984"/>
  <pageSetup paperSize="9" scale="77" orientation="landscape" r:id="rId1"/>
  <headerFooter>
    <oddHeader>&amp;C&amp;D</oddHeader>
    <oddFooter>&amp;C&amp;P</oddFooter>
  </headerFooter>
  <rowBreaks count="1" manualBreakCount="1">
    <brk id="157" max="16383" man="1"/>
  </rowBreaks>
  <colBreaks count="2" manualBreakCount="2">
    <brk id="5" max="1048575" man="1"/>
    <brk id="9"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F0EA1-3957-44F6-85E8-F0F5E3C1D2B2}">
  <dimension ref="A1:J224"/>
  <sheetViews>
    <sheetView showGridLines="0" zoomScale="80" zoomScaleNormal="80" workbookViewId="0"/>
  </sheetViews>
  <sheetFormatPr defaultColWidth="8.7265625" defaultRowHeight="13.8" x14ac:dyDescent="0.25"/>
  <cols>
    <col min="1" max="1" width="55.6328125" style="54" customWidth="1"/>
    <col min="2" max="2" width="28.6328125" style="40" customWidth="1"/>
    <col min="3" max="3" width="9.453125" style="40" customWidth="1"/>
    <col min="4" max="4" width="28.6328125" style="81" customWidth="1"/>
    <col min="5" max="5" width="9.453125" style="39" customWidth="1"/>
    <col min="6" max="6" width="32.36328125" style="1" customWidth="1"/>
    <col min="7" max="7" width="8.7265625" style="5"/>
    <col min="8" max="8" width="32.36328125" style="5" customWidth="1"/>
    <col min="9" max="9" width="8.7265625" style="5"/>
    <col min="10" max="10" width="47.6328125" style="274" customWidth="1"/>
    <col min="11" max="16384" width="8.7265625" style="5"/>
  </cols>
  <sheetData>
    <row r="1" spans="1:10" s="4" customFormat="1" ht="98.4" customHeight="1" thickBot="1" x14ac:dyDescent="0.3">
      <c r="A1" s="154" t="s">
        <v>0</v>
      </c>
      <c r="B1" s="24"/>
      <c r="C1" s="25"/>
      <c r="D1" s="26"/>
      <c r="E1" s="27"/>
      <c r="F1" s="3"/>
      <c r="J1" s="389" t="s">
        <v>417</v>
      </c>
    </row>
    <row r="2" spans="1:10" s="190" customFormat="1" ht="65.400000000000006" customHeight="1" thickBot="1" x14ac:dyDescent="0.35">
      <c r="A2" s="200" t="s">
        <v>1</v>
      </c>
      <c r="B2" s="203" t="s">
        <v>2</v>
      </c>
      <c r="C2" s="204"/>
      <c r="D2" s="329" t="s">
        <v>3</v>
      </c>
      <c r="E2" s="205"/>
      <c r="F2" s="206" t="s">
        <v>4</v>
      </c>
      <c r="G2" s="205"/>
      <c r="H2" s="206" t="s">
        <v>4</v>
      </c>
      <c r="I2" s="205"/>
      <c r="J2" s="273"/>
    </row>
    <row r="3" spans="1:10" s="199" customFormat="1" ht="53.4" customHeight="1" thickTop="1" thickBot="1" x14ac:dyDescent="0.3">
      <c r="A3" s="28"/>
      <c r="B3" s="316" t="str">
        <f>IF('Efterkalkyl 2021'!B3="","",'Efterkalkyl 2021'!B3)</f>
        <v/>
      </c>
      <c r="C3" s="270"/>
      <c r="D3" s="316" t="str">
        <f>IF('Efterkalkyl 2021'!D3="","",'Efterkalkyl 2021'!D3)</f>
        <v/>
      </c>
      <c r="E3" s="270"/>
      <c r="F3" s="316" t="str">
        <f>IF('Efterkalkyl 2021'!F3="","",'Efterkalkyl 2021'!F3)</f>
        <v/>
      </c>
      <c r="G3" s="270"/>
      <c r="H3" s="316" t="str">
        <f>IF('Efterkalkyl 2021'!H3="","",'Efterkalkyl 2021'!H3)</f>
        <v/>
      </c>
      <c r="I3" s="270"/>
      <c r="J3" s="273"/>
    </row>
    <row r="4" spans="1:10" s="190" customFormat="1" ht="31.2" customHeight="1" thickTop="1" x14ac:dyDescent="0.25">
      <c r="A4" s="201" t="s">
        <v>5</v>
      </c>
      <c r="B4" s="221" t="s">
        <v>6</v>
      </c>
      <c r="C4" s="222"/>
      <c r="D4" s="223" t="s">
        <v>6</v>
      </c>
      <c r="E4" s="224"/>
      <c r="F4" s="225" t="s">
        <v>6</v>
      </c>
      <c r="G4" s="224"/>
      <c r="H4" s="225" t="s">
        <v>6</v>
      </c>
      <c r="I4" s="224"/>
      <c r="J4" s="273"/>
    </row>
    <row r="5" spans="1:10" s="190" customFormat="1" ht="33" customHeight="1" x14ac:dyDescent="0.25">
      <c r="A5" s="28"/>
      <c r="B5" s="207" t="s">
        <v>7</v>
      </c>
      <c r="C5" s="208"/>
      <c r="D5" s="213" t="s">
        <v>7</v>
      </c>
      <c r="E5" s="214"/>
      <c r="F5" s="219" t="s">
        <v>8</v>
      </c>
      <c r="G5" s="214"/>
      <c r="H5" s="219" t="s">
        <v>8</v>
      </c>
      <c r="I5" s="214"/>
      <c r="J5" s="273"/>
    </row>
    <row r="6" spans="1:10" s="190" customFormat="1" ht="32.549999999999997" customHeight="1" x14ac:dyDescent="0.25">
      <c r="A6" s="201" t="s">
        <v>9</v>
      </c>
      <c r="B6" s="21"/>
      <c r="C6" s="209"/>
      <c r="D6" s="191"/>
      <c r="E6" s="215"/>
      <c r="F6" s="8"/>
      <c r="G6" s="215"/>
      <c r="H6" s="8"/>
      <c r="I6" s="215"/>
      <c r="J6" s="273"/>
    </row>
    <row r="7" spans="1:10" s="190" customFormat="1" ht="31.95" customHeight="1" thickBot="1" x14ac:dyDescent="0.3">
      <c r="A7" s="29"/>
      <c r="B7" s="212" t="s">
        <v>10</v>
      </c>
      <c r="C7" s="210"/>
      <c r="D7" s="218" t="s">
        <v>10</v>
      </c>
      <c r="E7" s="216"/>
      <c r="F7" s="220" t="s">
        <v>10</v>
      </c>
      <c r="G7" s="216"/>
      <c r="H7" s="220" t="s">
        <v>10</v>
      </c>
      <c r="I7" s="216"/>
      <c r="J7" s="273"/>
    </row>
    <row r="8" spans="1:10" s="190" customFormat="1" ht="32.549999999999997" customHeight="1" thickBot="1" x14ac:dyDescent="0.3">
      <c r="A8" s="201" t="s">
        <v>11</v>
      </c>
      <c r="B8" s="22"/>
      <c r="C8" s="211"/>
      <c r="D8" s="19"/>
      <c r="E8" s="217"/>
      <c r="F8" s="192"/>
      <c r="G8" s="217"/>
      <c r="H8" s="192"/>
      <c r="I8" s="217"/>
      <c r="J8" s="273"/>
    </row>
    <row r="9" spans="1:10" s="190" customFormat="1" ht="31.5" customHeight="1" x14ac:dyDescent="0.25">
      <c r="A9" s="30"/>
      <c r="B9" s="167" t="s">
        <v>12</v>
      </c>
      <c r="C9" s="31"/>
      <c r="D9" s="168" t="s">
        <v>12</v>
      </c>
      <c r="E9" s="32"/>
      <c r="F9" s="193" t="s">
        <v>12</v>
      </c>
      <c r="G9" s="32"/>
      <c r="H9" s="193" t="s">
        <v>12</v>
      </c>
      <c r="I9" s="32"/>
      <c r="J9" s="273"/>
    </row>
    <row r="10" spans="1:10" s="190" customFormat="1" ht="33" customHeight="1" thickBot="1" x14ac:dyDescent="0.3">
      <c r="A10" s="202" t="s">
        <v>13</v>
      </c>
      <c r="B10" s="33" t="s">
        <v>7</v>
      </c>
      <c r="C10" s="194"/>
      <c r="D10" s="34" t="s">
        <v>7</v>
      </c>
      <c r="E10" s="195"/>
      <c r="F10" s="34" t="s">
        <v>7</v>
      </c>
      <c r="G10" s="195"/>
      <c r="H10" s="34" t="s">
        <v>7</v>
      </c>
      <c r="I10" s="195"/>
      <c r="J10" s="273"/>
    </row>
    <row r="11" spans="1:10" s="190" customFormat="1" ht="32.549999999999997" customHeight="1" thickBot="1" x14ac:dyDescent="0.3">
      <c r="A11" s="35"/>
      <c r="B11" s="23"/>
      <c r="C11" s="36"/>
      <c r="D11" s="20"/>
      <c r="E11" s="37"/>
      <c r="F11" s="196"/>
      <c r="G11" s="37"/>
      <c r="H11" s="196"/>
      <c r="I11" s="37"/>
      <c r="J11" s="273"/>
    </row>
    <row r="12" spans="1:10" s="6" customFormat="1" ht="85.8" customHeight="1" x14ac:dyDescent="0.25">
      <c r="A12" s="355" t="s">
        <v>14</v>
      </c>
      <c r="B12"/>
      <c r="C12" s="38"/>
      <c r="D12" s="38"/>
      <c r="E12" s="39"/>
      <c r="F12" s="2"/>
      <c r="J12" s="271"/>
    </row>
    <row r="13" spans="1:10" s="6" customFormat="1" ht="80.400000000000006" customHeight="1" thickBot="1" x14ac:dyDescent="0.35">
      <c r="A13" s="170" t="s">
        <v>15</v>
      </c>
      <c r="B13" s="198" t="str">
        <f>IF(B3="","",(B3))</f>
        <v/>
      </c>
      <c r="C13" s="169" t="s">
        <v>16</v>
      </c>
      <c r="D13" s="198" t="str">
        <f>IF(D3="","",(D3))</f>
        <v/>
      </c>
      <c r="E13" s="169" t="s">
        <v>16</v>
      </c>
      <c r="F13" s="198" t="str">
        <f>IF(F3="","",(F3))</f>
        <v/>
      </c>
      <c r="G13" s="169" t="s">
        <v>16</v>
      </c>
      <c r="H13" s="198" t="str">
        <f>IF(H3="","",(H3))</f>
        <v/>
      </c>
      <c r="I13" s="169" t="s">
        <v>16</v>
      </c>
      <c r="J13" s="271"/>
    </row>
    <row r="14" spans="1:10" s="9" customFormat="1" ht="33" customHeight="1" thickTop="1" x14ac:dyDescent="0.25">
      <c r="A14" s="115" t="s">
        <v>17</v>
      </c>
      <c r="B14" s="51"/>
      <c r="C14" s="42" t="str">
        <f>IF(B14="","",IF(B14=0,"",(B14/B$6/$A$11)))</f>
        <v/>
      </c>
      <c r="D14" s="51"/>
      <c r="E14" s="42" t="str">
        <f>IF(D14="","",IF(D14=0,"",(D14/D$6/$A$11)))</f>
        <v/>
      </c>
      <c r="F14" s="51"/>
      <c r="G14" s="42" t="str">
        <f>IF(F14="","",IF(F14=0,"",(F14/F$6/$A$11)))</f>
        <v/>
      </c>
      <c r="H14" s="51"/>
      <c r="I14" s="42" t="str">
        <f>IF(H14="","",IF(H14=0,"",(H14/H$6/$A$11)))</f>
        <v/>
      </c>
      <c r="J14" s="274"/>
    </row>
    <row r="15" spans="1:10" s="9" customFormat="1" ht="38.4" customHeight="1" x14ac:dyDescent="0.25">
      <c r="A15" s="346" t="s">
        <v>18</v>
      </c>
      <c r="B15" s="43">
        <f>B18+B19+B64+B82</f>
        <v>0</v>
      </c>
      <c r="C15" s="42" t="str">
        <f>IF(B15="","",IF(B15=0,"",(B15/B$6/$A$11)))</f>
        <v/>
      </c>
      <c r="D15" s="43">
        <f>D18+D19+D64+D82</f>
        <v>0</v>
      </c>
      <c r="E15" s="42" t="str">
        <f>IF(D15="","",IF(D15=0,"",(D15/D$6/$A$11)))</f>
        <v/>
      </c>
      <c r="F15" s="43">
        <f>F18+F19+F64+F82</f>
        <v>0</v>
      </c>
      <c r="G15" s="42" t="str">
        <f>IF(F15="","",IF(F15=0,"",(F15/F$6/$A$11)))</f>
        <v/>
      </c>
      <c r="H15" s="43">
        <f>H18+H19+H64+H82</f>
        <v>0</v>
      </c>
      <c r="I15" s="42" t="str">
        <f>IF(H15="","",IF(H15=0,"",(H15/H$6/$A$11)))</f>
        <v/>
      </c>
      <c r="J15" s="274"/>
    </row>
    <row r="16" spans="1:10" s="9" customFormat="1" ht="25.05" customHeight="1" x14ac:dyDescent="0.25">
      <c r="A16" s="347" t="s">
        <v>19</v>
      </c>
      <c r="B16" s="45" t="e">
        <f>B15/B14</f>
        <v>#DIV/0!</v>
      </c>
      <c r="C16" s="46"/>
      <c r="D16" s="45" t="e">
        <f>D15/D14</f>
        <v>#DIV/0!</v>
      </c>
      <c r="E16" s="46"/>
      <c r="F16" s="45" t="e">
        <f>F15/F14</f>
        <v>#DIV/0!</v>
      </c>
      <c r="G16" s="46"/>
      <c r="H16" s="45" t="e">
        <f>H15/H14</f>
        <v>#DIV/0!</v>
      </c>
      <c r="I16" s="46"/>
      <c r="J16" s="274"/>
    </row>
    <row r="17" spans="1:10" s="9" customFormat="1" ht="45.6" customHeight="1" thickBot="1" x14ac:dyDescent="0.35">
      <c r="A17" s="119" t="s">
        <v>20</v>
      </c>
      <c r="B17" s="47"/>
      <c r="C17" s="47"/>
      <c r="D17" s="47"/>
      <c r="E17" s="47"/>
      <c r="F17" s="47"/>
      <c r="G17" s="47"/>
      <c r="H17" s="47"/>
      <c r="I17" s="47"/>
      <c r="J17" s="275"/>
    </row>
    <row r="18" spans="1:10" s="9" customFormat="1" ht="25.05" customHeight="1" thickTop="1" x14ac:dyDescent="0.25">
      <c r="A18" s="235" t="s">
        <v>21</v>
      </c>
      <c r="B18" s="48"/>
      <c r="C18" s="42" t="str">
        <f>IF(B18="","",IF(B18=0,"",(B18/B$6/$A$11)))</f>
        <v/>
      </c>
      <c r="D18" s="48"/>
      <c r="E18" s="42" t="str">
        <f>IF(D18="","",IF(D18=0,"",(D18/D$6/$A$11)))</f>
        <v/>
      </c>
      <c r="F18" s="48"/>
      <c r="G18" s="42" t="str">
        <f>IF(F18="","",IF(F18=0,"",(F18/F$6/$A$11)))</f>
        <v/>
      </c>
      <c r="H18" s="48"/>
      <c r="I18" s="42" t="str">
        <f>IF(H18="","",IF(H18=0,"",(H18/H$6/$A$11)))</f>
        <v/>
      </c>
      <c r="J18" s="274"/>
    </row>
    <row r="19" spans="1:10" s="9" customFormat="1" ht="25.05" customHeight="1" x14ac:dyDescent="0.25">
      <c r="A19" s="173" t="s">
        <v>22</v>
      </c>
      <c r="B19" s="51"/>
      <c r="C19" s="52" t="str">
        <f>IF(B19="","",IF(B19=0,"",(B19/B$6/$A$11)))</f>
        <v/>
      </c>
      <c r="D19" s="51"/>
      <c r="E19" s="52" t="str">
        <f>IF(D19="","",IF(D19=0,"",(D19/D$6/$A$11)))</f>
        <v/>
      </c>
      <c r="F19" s="51"/>
      <c r="G19" s="52" t="str">
        <f>IF(F19="","",IF(F19=0,"",(F19/F$6/$A$11)))</f>
        <v/>
      </c>
      <c r="H19" s="51"/>
      <c r="I19" s="52" t="str">
        <f>IF(H19="","",IF(H19=0,"",(H19/H$6/$A$11)))</f>
        <v/>
      </c>
      <c r="J19" s="274"/>
    </row>
    <row r="20" spans="1:10" s="9" customFormat="1" ht="25.05" customHeight="1" x14ac:dyDescent="0.25">
      <c r="A20" s="173" t="s">
        <v>23</v>
      </c>
      <c r="B20" s="51"/>
      <c r="C20" s="52" t="str">
        <f>IF(B20="","",IF(B20=0,"",(B20/B$6/$A$11)))</f>
        <v/>
      </c>
      <c r="D20" s="51"/>
      <c r="E20" s="52" t="str">
        <f>IF(D20="","",IF(D20=0,"",(D20/D$6/$A$11)))</f>
        <v/>
      </c>
      <c r="F20" s="51"/>
      <c r="G20" s="52" t="str">
        <f>IF(F20="","",IF(F20=0,"",(F20/F$6/$A$11)))</f>
        <v/>
      </c>
      <c r="H20" s="51"/>
      <c r="I20" s="52" t="str">
        <f>IF(H20="","",IF(H20=0,"",(H20/H$6/$A$11)))</f>
        <v/>
      </c>
      <c r="J20" s="274"/>
    </row>
    <row r="21" spans="1:10" s="9" customFormat="1" ht="25.05" customHeight="1" x14ac:dyDescent="0.25">
      <c r="A21" s="173" t="s">
        <v>24</v>
      </c>
      <c r="B21" s="53"/>
      <c r="C21" s="43" t="str">
        <f>IF(B21="","",IF(B21=0,"",(B21/B$6/$A$11)))</f>
        <v/>
      </c>
      <c r="D21" s="53"/>
      <c r="E21" s="52" t="str">
        <f>IF(D21="","",IF(D21=0,"",(D21/D$6/$A$11)))</f>
        <v/>
      </c>
      <c r="F21" s="53"/>
      <c r="G21" s="52" t="str">
        <f>IF(F21="","",IF(F21=0,"",(F21/F$6/$A$11)))</f>
        <v/>
      </c>
      <c r="H21" s="53"/>
      <c r="I21" s="52" t="str">
        <f>IF(H21="","",IF(H21=0,"",(H21/H$6/$A$11)))</f>
        <v/>
      </c>
      <c r="J21" s="274"/>
    </row>
    <row r="22" spans="1:10" ht="27.6" customHeight="1" x14ac:dyDescent="0.25">
      <c r="A22" s="351" t="s">
        <v>25</v>
      </c>
      <c r="B22" s="55"/>
      <c r="C22" s="56"/>
      <c r="D22" s="55"/>
      <c r="E22" s="57"/>
      <c r="F22" s="55"/>
      <c r="G22" s="57"/>
      <c r="H22" s="55"/>
      <c r="I22" s="57"/>
      <c r="J22" s="276"/>
    </row>
    <row r="23" spans="1:10" s="9" customFormat="1" ht="25.05" customHeight="1" x14ac:dyDescent="0.25">
      <c r="A23" s="173" t="s">
        <v>26</v>
      </c>
      <c r="B23" s="51"/>
      <c r="C23" s="52" t="str">
        <f>IF(B23="","",IF(B23=0,"",(B23/B$6/$A$11)))</f>
        <v/>
      </c>
      <c r="D23" s="51"/>
      <c r="E23" s="52" t="str">
        <f>IF(D23="","",IF(D23=0,"",(D23/D$6/$A$11)))</f>
        <v/>
      </c>
      <c r="F23" s="51"/>
      <c r="G23" s="52" t="str">
        <f>IF(F23="","",IF(F23=0,"",(F23/F$6/$A$11)))</f>
        <v/>
      </c>
      <c r="H23" s="51"/>
      <c r="I23" s="52" t="str">
        <f>IF(H23="","",IF(H23=0,"",(H23/H$6/$A$11)))</f>
        <v/>
      </c>
      <c r="J23" s="275"/>
    </row>
    <row r="24" spans="1:10" s="9" customFormat="1" ht="25.05" customHeight="1" x14ac:dyDescent="0.25">
      <c r="A24" s="128" t="s">
        <v>27</v>
      </c>
      <c r="B24" s="48"/>
      <c r="C24" s="52" t="str">
        <f>IF(B24="","",IF(B24=0,"",(B24/B$6/$A$11)))</f>
        <v/>
      </c>
      <c r="D24" s="48"/>
      <c r="E24" s="52" t="str">
        <f>IF(D24="","",IF(D24=0,"",(D24/D$6/$A$11)))</f>
        <v/>
      </c>
      <c r="F24" s="48"/>
      <c r="G24" s="52" t="str">
        <f>IF(F24="","",IF(F24=0,"",(F24/F$6/$A$11)))</f>
        <v/>
      </c>
      <c r="H24" s="48"/>
      <c r="I24" s="52" t="str">
        <f>IF(H24="","",IF(H24=0,"",(H24/H$6/$A$11)))</f>
        <v/>
      </c>
      <c r="J24" s="276"/>
    </row>
    <row r="25" spans="1:10" s="9" customFormat="1" ht="25.05" customHeight="1" x14ac:dyDescent="0.25">
      <c r="A25" s="348" t="s">
        <v>28</v>
      </c>
      <c r="B25" s="58">
        <f>SUM(B18:B24)</f>
        <v>0</v>
      </c>
      <c r="C25" s="43" t="str">
        <f>IF(B25="","",IF(B25=0,"",(B25/B$6/$A$11)))</f>
        <v/>
      </c>
      <c r="D25" s="58">
        <f>SUM(D18:D24)</f>
        <v>0</v>
      </c>
      <c r="E25" s="43" t="str">
        <f>IF(D25="","",IF(D25=0,"",(D25/D$6/$A$11)))</f>
        <v/>
      </c>
      <c r="F25" s="58">
        <f>SUM(F18:F24)</f>
        <v>0</v>
      </c>
      <c r="G25" s="43" t="str">
        <f>IF(F25="","",IF(F25=0,"",(F25/F$6/$A$11)))</f>
        <v/>
      </c>
      <c r="H25" s="58">
        <f>SUM(H18:H24)</f>
        <v>0</v>
      </c>
      <c r="I25" s="43" t="str">
        <f>IF(H25="","",IF(H25=0,"",(H25/H$6/$A$11)))</f>
        <v/>
      </c>
      <c r="J25" s="274"/>
    </row>
    <row r="26" spans="1:10" s="9" customFormat="1" ht="25.05" customHeight="1" x14ac:dyDescent="0.25">
      <c r="A26" s="356" t="s">
        <v>29</v>
      </c>
      <c r="B26" s="40"/>
      <c r="C26" s="336"/>
      <c r="D26" s="40"/>
      <c r="E26" s="336"/>
      <c r="F26" s="40"/>
      <c r="G26" s="336"/>
      <c r="H26" s="40"/>
      <c r="I26" s="336"/>
      <c r="J26" s="274"/>
    </row>
    <row r="27" spans="1:10" s="9" customFormat="1" ht="25.05" customHeight="1" x14ac:dyDescent="0.25">
      <c r="A27" s="173" t="s">
        <v>30</v>
      </c>
      <c r="B27" s="51"/>
      <c r="C27" s="52" t="str">
        <f t="shared" ref="C27:C46" si="0">IF(B27="","",IF(B27=0,"",(B27/B$6/$A$11)))</f>
        <v/>
      </c>
      <c r="D27" s="51"/>
      <c r="E27" s="52" t="str">
        <f t="shared" ref="E27:E46" si="1">IF(D27="","",IF(D27=0,"",(D27/D$6/$A$11)))</f>
        <v/>
      </c>
      <c r="F27" s="51"/>
      <c r="G27" s="52" t="str">
        <f t="shared" ref="G27:G46" si="2">IF(F27="","",IF(F27=0,"",(F27/F$6/$A$11)))</f>
        <v/>
      </c>
      <c r="H27" s="51"/>
      <c r="I27" s="52" t="str">
        <f t="shared" ref="I27:I46" si="3">IF(H27="","",IF(H27=0,"",(H27/H$6/$A$11)))</f>
        <v/>
      </c>
      <c r="J27" s="274"/>
    </row>
    <row r="28" spans="1:10" s="9" customFormat="1" ht="25.05" customHeight="1" x14ac:dyDescent="0.25">
      <c r="A28" s="173" t="s">
        <v>31</v>
      </c>
      <c r="B28" s="51"/>
      <c r="C28" s="52" t="str">
        <f t="shared" si="0"/>
        <v/>
      </c>
      <c r="D28" s="51"/>
      <c r="E28" s="52" t="str">
        <f t="shared" si="1"/>
        <v/>
      </c>
      <c r="F28" s="51"/>
      <c r="G28" s="52" t="str">
        <f t="shared" si="2"/>
        <v/>
      </c>
      <c r="H28" s="51"/>
      <c r="I28" s="52" t="str">
        <f t="shared" si="3"/>
        <v/>
      </c>
      <c r="J28" s="274"/>
    </row>
    <row r="29" spans="1:10" s="9" customFormat="1" ht="25.05" customHeight="1" x14ac:dyDescent="0.25">
      <c r="A29" s="173" t="s">
        <v>32</v>
      </c>
      <c r="B29" s="51"/>
      <c r="C29" s="52" t="str">
        <f t="shared" si="0"/>
        <v/>
      </c>
      <c r="D29" s="51"/>
      <c r="E29" s="52" t="str">
        <f t="shared" si="1"/>
        <v/>
      </c>
      <c r="F29" s="51"/>
      <c r="G29" s="52" t="str">
        <f t="shared" si="2"/>
        <v/>
      </c>
      <c r="H29" s="51"/>
      <c r="I29" s="52" t="str">
        <f t="shared" si="3"/>
        <v/>
      </c>
      <c r="J29" s="274"/>
    </row>
    <row r="30" spans="1:10" s="9" customFormat="1" ht="25.05" customHeight="1" x14ac:dyDescent="0.25">
      <c r="A30" s="173" t="s">
        <v>33</v>
      </c>
      <c r="B30" s="51"/>
      <c r="C30" s="52" t="str">
        <f t="shared" si="0"/>
        <v/>
      </c>
      <c r="D30" s="51"/>
      <c r="E30" s="52" t="str">
        <f t="shared" si="1"/>
        <v/>
      </c>
      <c r="F30" s="51"/>
      <c r="G30" s="52" t="str">
        <f t="shared" si="2"/>
        <v/>
      </c>
      <c r="H30" s="51"/>
      <c r="I30" s="52" t="str">
        <f t="shared" si="3"/>
        <v/>
      </c>
      <c r="J30" s="274"/>
    </row>
    <row r="31" spans="1:10" s="9" customFormat="1" ht="25.05" customHeight="1" x14ac:dyDescent="0.25">
      <c r="A31" s="173" t="s">
        <v>34</v>
      </c>
      <c r="B31" s="51"/>
      <c r="C31" s="52" t="str">
        <f t="shared" si="0"/>
        <v/>
      </c>
      <c r="D31" s="51"/>
      <c r="E31" s="52" t="str">
        <f t="shared" si="1"/>
        <v/>
      </c>
      <c r="F31" s="51"/>
      <c r="G31" s="52" t="str">
        <f t="shared" si="2"/>
        <v/>
      </c>
      <c r="H31" s="51"/>
      <c r="I31" s="52" t="str">
        <f t="shared" si="3"/>
        <v/>
      </c>
      <c r="J31" s="274"/>
    </row>
    <row r="32" spans="1:10" s="9" customFormat="1" ht="25.05" customHeight="1" x14ac:dyDescent="0.25">
      <c r="A32" s="173" t="s">
        <v>35</v>
      </c>
      <c r="B32" s="51"/>
      <c r="C32" s="52" t="str">
        <f t="shared" si="0"/>
        <v/>
      </c>
      <c r="D32" s="51"/>
      <c r="E32" s="52" t="str">
        <f t="shared" si="1"/>
        <v/>
      </c>
      <c r="F32" s="51"/>
      <c r="G32" s="52" t="str">
        <f t="shared" si="2"/>
        <v/>
      </c>
      <c r="H32" s="51"/>
      <c r="I32" s="52" t="str">
        <f t="shared" si="3"/>
        <v/>
      </c>
      <c r="J32" s="274"/>
    </row>
    <row r="33" spans="1:10" s="9" customFormat="1" ht="25.05" customHeight="1" x14ac:dyDescent="0.25">
      <c r="A33" s="173" t="s">
        <v>36</v>
      </c>
      <c r="B33" s="51"/>
      <c r="C33" s="52" t="str">
        <f t="shared" si="0"/>
        <v/>
      </c>
      <c r="D33" s="51"/>
      <c r="E33" s="52" t="str">
        <f t="shared" si="1"/>
        <v/>
      </c>
      <c r="F33" s="51"/>
      <c r="G33" s="52" t="str">
        <f t="shared" si="2"/>
        <v/>
      </c>
      <c r="H33" s="51"/>
      <c r="I33" s="52" t="str">
        <f t="shared" si="3"/>
        <v/>
      </c>
      <c r="J33" s="274"/>
    </row>
    <row r="34" spans="1:10" s="9" customFormat="1" ht="25.05" customHeight="1" x14ac:dyDescent="0.25">
      <c r="A34" s="173" t="s">
        <v>37</v>
      </c>
      <c r="B34" s="51"/>
      <c r="C34" s="52" t="str">
        <f t="shared" si="0"/>
        <v/>
      </c>
      <c r="D34" s="51"/>
      <c r="E34" s="52" t="str">
        <f t="shared" si="1"/>
        <v/>
      </c>
      <c r="F34" s="51"/>
      <c r="G34" s="52" t="str">
        <f t="shared" si="2"/>
        <v/>
      </c>
      <c r="H34" s="51"/>
      <c r="I34" s="52" t="str">
        <f t="shared" si="3"/>
        <v/>
      </c>
      <c r="J34" s="274"/>
    </row>
    <row r="35" spans="1:10" s="9" customFormat="1" ht="25.05" customHeight="1" x14ac:dyDescent="0.25">
      <c r="A35" s="173" t="s">
        <v>38</v>
      </c>
      <c r="B35" s="51"/>
      <c r="C35" s="52" t="str">
        <f t="shared" si="0"/>
        <v/>
      </c>
      <c r="D35" s="51"/>
      <c r="E35" s="52" t="str">
        <f t="shared" si="1"/>
        <v/>
      </c>
      <c r="F35" s="51"/>
      <c r="G35" s="52" t="str">
        <f t="shared" si="2"/>
        <v/>
      </c>
      <c r="H35" s="51"/>
      <c r="I35" s="52" t="str">
        <f t="shared" si="3"/>
        <v/>
      </c>
      <c r="J35" s="274"/>
    </row>
    <row r="36" spans="1:10" s="9" customFormat="1" ht="25.05" customHeight="1" x14ac:dyDescent="0.25">
      <c r="A36" s="173" t="s">
        <v>39</v>
      </c>
      <c r="B36" s="51"/>
      <c r="C36" s="52" t="str">
        <f t="shared" si="0"/>
        <v/>
      </c>
      <c r="D36" s="51"/>
      <c r="E36" s="52" t="str">
        <f t="shared" si="1"/>
        <v/>
      </c>
      <c r="F36" s="51"/>
      <c r="G36" s="52" t="str">
        <f t="shared" si="2"/>
        <v/>
      </c>
      <c r="H36" s="51"/>
      <c r="I36" s="52" t="str">
        <f t="shared" si="3"/>
        <v/>
      </c>
      <c r="J36" s="274"/>
    </row>
    <row r="37" spans="1:10" s="9" customFormat="1" ht="25.05" customHeight="1" x14ac:dyDescent="0.25">
      <c r="A37" s="173" t="s">
        <v>40</v>
      </c>
      <c r="B37" s="51"/>
      <c r="C37" s="52" t="str">
        <f t="shared" si="0"/>
        <v/>
      </c>
      <c r="D37" s="51"/>
      <c r="E37" s="52" t="str">
        <f t="shared" si="1"/>
        <v/>
      </c>
      <c r="F37" s="51"/>
      <c r="G37" s="52" t="str">
        <f t="shared" si="2"/>
        <v/>
      </c>
      <c r="H37" s="51"/>
      <c r="I37" s="52" t="str">
        <f t="shared" si="3"/>
        <v/>
      </c>
      <c r="J37" s="274"/>
    </row>
    <row r="38" spans="1:10" s="9" customFormat="1" ht="25.05" customHeight="1" x14ac:dyDescent="0.25">
      <c r="A38" s="173" t="s">
        <v>41</v>
      </c>
      <c r="B38" s="51"/>
      <c r="C38" s="52" t="str">
        <f t="shared" si="0"/>
        <v/>
      </c>
      <c r="D38" s="51"/>
      <c r="E38" s="52" t="str">
        <f t="shared" si="1"/>
        <v/>
      </c>
      <c r="F38" s="51"/>
      <c r="G38" s="52" t="str">
        <f t="shared" si="2"/>
        <v/>
      </c>
      <c r="H38" s="51"/>
      <c r="I38" s="52" t="str">
        <f t="shared" si="3"/>
        <v/>
      </c>
      <c r="J38" s="274"/>
    </row>
    <row r="39" spans="1:10" s="9" customFormat="1" ht="25.05" customHeight="1" x14ac:dyDescent="0.25">
      <c r="A39" s="173" t="s">
        <v>42</v>
      </c>
      <c r="B39" s="51"/>
      <c r="C39" s="52" t="str">
        <f t="shared" si="0"/>
        <v/>
      </c>
      <c r="D39" s="51"/>
      <c r="E39" s="52" t="str">
        <f t="shared" si="1"/>
        <v/>
      </c>
      <c r="F39" s="51"/>
      <c r="G39" s="52" t="str">
        <f t="shared" si="2"/>
        <v/>
      </c>
      <c r="H39" s="51"/>
      <c r="I39" s="52" t="str">
        <f t="shared" si="3"/>
        <v/>
      </c>
      <c r="J39" s="274"/>
    </row>
    <row r="40" spans="1:10" s="9" customFormat="1" ht="25.05" customHeight="1" x14ac:dyDescent="0.25">
      <c r="A40" s="173" t="s">
        <v>43</v>
      </c>
      <c r="B40" s="51"/>
      <c r="C40" s="52" t="str">
        <f t="shared" si="0"/>
        <v/>
      </c>
      <c r="D40" s="51"/>
      <c r="E40" s="52" t="str">
        <f t="shared" si="1"/>
        <v/>
      </c>
      <c r="F40" s="51"/>
      <c r="G40" s="52" t="str">
        <f t="shared" si="2"/>
        <v/>
      </c>
      <c r="H40" s="51"/>
      <c r="I40" s="52" t="str">
        <f t="shared" si="3"/>
        <v/>
      </c>
      <c r="J40" s="274"/>
    </row>
    <row r="41" spans="1:10" s="9" customFormat="1" ht="25.05" customHeight="1" x14ac:dyDescent="0.25">
      <c r="A41" s="173" t="s">
        <v>44</v>
      </c>
      <c r="B41" s="51"/>
      <c r="C41" s="52" t="str">
        <f t="shared" si="0"/>
        <v/>
      </c>
      <c r="D41" s="51"/>
      <c r="E41" s="52" t="str">
        <f t="shared" si="1"/>
        <v/>
      </c>
      <c r="F41" s="51"/>
      <c r="G41" s="52" t="str">
        <f t="shared" si="2"/>
        <v/>
      </c>
      <c r="H41" s="51"/>
      <c r="I41" s="52" t="str">
        <f t="shared" si="3"/>
        <v/>
      </c>
      <c r="J41" s="274"/>
    </row>
    <row r="42" spans="1:10" s="9" customFormat="1" ht="30.6" customHeight="1" x14ac:dyDescent="0.25">
      <c r="A42" s="173" t="s">
        <v>45</v>
      </c>
      <c r="B42" s="51"/>
      <c r="C42" s="52" t="str">
        <f t="shared" si="0"/>
        <v/>
      </c>
      <c r="D42" s="51"/>
      <c r="E42" s="52" t="str">
        <f t="shared" si="1"/>
        <v/>
      </c>
      <c r="F42" s="51"/>
      <c r="G42" s="52" t="str">
        <f t="shared" si="2"/>
        <v/>
      </c>
      <c r="H42" s="51"/>
      <c r="I42" s="52" t="str">
        <f t="shared" si="3"/>
        <v/>
      </c>
      <c r="J42" s="274"/>
    </row>
    <row r="43" spans="1:10" s="11" customFormat="1" ht="25.05" customHeight="1" x14ac:dyDescent="0.25">
      <c r="A43" s="173" t="s">
        <v>46</v>
      </c>
      <c r="B43" s="51"/>
      <c r="C43" s="52" t="str">
        <f t="shared" si="0"/>
        <v/>
      </c>
      <c r="D43" s="51"/>
      <c r="E43" s="52" t="str">
        <f t="shared" si="1"/>
        <v/>
      </c>
      <c r="F43" s="51"/>
      <c r="G43" s="52" t="str">
        <f t="shared" si="2"/>
        <v/>
      </c>
      <c r="H43" s="51"/>
      <c r="I43" s="52" t="str">
        <f t="shared" si="3"/>
        <v/>
      </c>
      <c r="J43" s="277"/>
    </row>
    <row r="44" spans="1:10" ht="29.4" customHeight="1" x14ac:dyDescent="0.25">
      <c r="A44" s="237" t="s">
        <v>47</v>
      </c>
      <c r="B44" s="51"/>
      <c r="C44" s="52" t="str">
        <f t="shared" si="0"/>
        <v/>
      </c>
      <c r="D44" s="53"/>
      <c r="E44" s="52" t="str">
        <f t="shared" si="1"/>
        <v/>
      </c>
      <c r="F44" s="53"/>
      <c r="G44" s="52" t="str">
        <f t="shared" si="2"/>
        <v/>
      </c>
      <c r="H44" s="53"/>
      <c r="I44" s="52" t="str">
        <f t="shared" si="3"/>
        <v/>
      </c>
    </row>
    <row r="45" spans="1:10" s="9" customFormat="1" ht="40.200000000000003" customHeight="1" x14ac:dyDescent="0.25">
      <c r="A45" s="240" t="s">
        <v>48</v>
      </c>
      <c r="B45" s="70"/>
      <c r="C45" s="43" t="str">
        <f t="shared" si="0"/>
        <v/>
      </c>
      <c r="D45" s="70"/>
      <c r="E45" s="43" t="str">
        <f t="shared" si="1"/>
        <v/>
      </c>
      <c r="F45" s="70"/>
      <c r="G45" s="43" t="str">
        <f t="shared" si="2"/>
        <v/>
      </c>
      <c r="H45" s="70"/>
      <c r="I45" s="43" t="str">
        <f t="shared" si="3"/>
        <v/>
      </c>
      <c r="J45" s="274"/>
    </row>
    <row r="46" spans="1:10" s="9" customFormat="1" ht="25.05" customHeight="1" x14ac:dyDescent="0.25">
      <c r="A46" s="348" t="s">
        <v>49</v>
      </c>
      <c r="B46" s="239">
        <f>SUM(B27:B45)</f>
        <v>0</v>
      </c>
      <c r="C46" s="49" t="str">
        <f t="shared" si="0"/>
        <v/>
      </c>
      <c r="D46" s="239">
        <f>SUM(D27:D45)</f>
        <v>0</v>
      </c>
      <c r="E46" s="49" t="str">
        <f t="shared" si="1"/>
        <v/>
      </c>
      <c r="F46" s="239">
        <f>SUM(F27:F45)</f>
        <v>0</v>
      </c>
      <c r="G46" s="49" t="str">
        <f t="shared" si="2"/>
        <v/>
      </c>
      <c r="H46" s="239">
        <f>SUM(H27:H45)</f>
        <v>0</v>
      </c>
      <c r="I46" s="49" t="str">
        <f t="shared" si="3"/>
        <v/>
      </c>
      <c r="J46" s="274"/>
    </row>
    <row r="47" spans="1:10" ht="48.6" customHeight="1" x14ac:dyDescent="0.25">
      <c r="A47" s="361" t="s">
        <v>50</v>
      </c>
      <c r="C47" s="336"/>
      <c r="D47" s="40"/>
      <c r="E47" s="336"/>
      <c r="F47" s="40"/>
      <c r="G47" s="336"/>
      <c r="H47" s="40"/>
      <c r="I47" s="336"/>
    </row>
    <row r="48" spans="1:10" s="9" customFormat="1" ht="25.05" customHeight="1" x14ac:dyDescent="0.25">
      <c r="A48" s="238" t="s">
        <v>51</v>
      </c>
      <c r="B48" s="51"/>
      <c r="C48" s="52" t="str">
        <f>IF(B48="","",IF(B48=0,"",(B48/B$6/$A$11)))</f>
        <v/>
      </c>
      <c r="D48" s="51"/>
      <c r="E48" s="52" t="str">
        <f>IF(D48="","",IF(D48=0,"",(D48/D$6/$A$11)))</f>
        <v/>
      </c>
      <c r="F48" s="51"/>
      <c r="G48" s="52" t="str">
        <f>IF(F48="","",IF(F48=0,"",(F48/F$6/$A$11)))</f>
        <v/>
      </c>
      <c r="H48" s="51"/>
      <c r="I48" s="52" t="str">
        <f>IF(H48="","",IF(H48=0,"",(H48/H$6/$A$11)))</f>
        <v/>
      </c>
      <c r="J48" s="274"/>
    </row>
    <row r="49" spans="1:10" s="9" customFormat="1" ht="30.6" customHeight="1" x14ac:dyDescent="0.25">
      <c r="A49" s="348" t="s">
        <v>52</v>
      </c>
      <c r="B49" s="62">
        <f>SUM(B48:B48)</f>
        <v>0</v>
      </c>
      <c r="C49" s="43" t="str">
        <f>IF(B49="","",IF(B49=0,"",(B49/B$6/$A$11)))</f>
        <v/>
      </c>
      <c r="D49" s="62">
        <f>SUM(D48:D48)</f>
        <v>0</v>
      </c>
      <c r="E49" s="43" t="str">
        <f>IF(D49="","",IF(D49=0,"",(D49/D$6/$A$11)))</f>
        <v/>
      </c>
      <c r="F49" s="62">
        <f>SUM(F48:F48)</f>
        <v>0</v>
      </c>
      <c r="G49" s="43" t="str">
        <f>IF(F49="","",IF(F49=0,"",(F49/F$6/$A$11)))</f>
        <v/>
      </c>
      <c r="H49" s="62">
        <f>SUM(H48:H48)</f>
        <v>0</v>
      </c>
      <c r="I49" s="43" t="str">
        <f>IF(H49="","",IF(H49=0,"",(H49/H$6/$A$11)))</f>
        <v/>
      </c>
      <c r="J49" s="274"/>
    </row>
    <row r="50" spans="1:10" s="9" customFormat="1" ht="25.05" customHeight="1" x14ac:dyDescent="0.25">
      <c r="A50" s="361" t="s">
        <v>53</v>
      </c>
      <c r="B50" s="63"/>
      <c r="C50" s="336"/>
      <c r="D50" s="63"/>
      <c r="E50" s="336"/>
      <c r="F50" s="63"/>
      <c r="G50" s="336"/>
      <c r="H50" s="63"/>
      <c r="I50" s="336"/>
      <c r="J50" s="274"/>
    </row>
    <row r="51" spans="1:10" s="9" customFormat="1" ht="25.05" customHeight="1" x14ac:dyDescent="0.25">
      <c r="A51" s="173" t="s">
        <v>54</v>
      </c>
      <c r="B51" s="51"/>
      <c r="C51" s="52" t="str">
        <f t="shared" ref="C51:C62" si="4">IF(B51="","",IF(B51=0,"",(B51/B$6/$A$11)))</f>
        <v/>
      </c>
      <c r="D51" s="51"/>
      <c r="E51" s="52" t="str">
        <f t="shared" ref="E51:E62" si="5">IF(D51="","",IF(D51=0,"",(D51/D$6/$A$11)))</f>
        <v/>
      </c>
      <c r="F51" s="51"/>
      <c r="G51" s="52" t="str">
        <f t="shared" ref="G51:G62" si="6">IF(F51="","",IF(F51=0,"",(F51/F$6/$A$11)))</f>
        <v/>
      </c>
      <c r="H51" s="51"/>
      <c r="I51" s="52" t="str">
        <f t="shared" ref="I51:I62" si="7">IF(H51="","",IF(H51=0,"",(H51/H$6/$A$11)))</f>
        <v/>
      </c>
      <c r="J51" s="274"/>
    </row>
    <row r="52" spans="1:10" s="9" customFormat="1" ht="31.2" customHeight="1" x14ac:dyDescent="0.25">
      <c r="A52" s="173" t="s">
        <v>55</v>
      </c>
      <c r="B52" s="51"/>
      <c r="C52" s="52" t="str">
        <f t="shared" si="4"/>
        <v/>
      </c>
      <c r="D52" s="51"/>
      <c r="E52" s="52" t="str">
        <f t="shared" si="5"/>
        <v/>
      </c>
      <c r="F52" s="51"/>
      <c r="G52" s="52" t="str">
        <f t="shared" si="6"/>
        <v/>
      </c>
      <c r="H52" s="51"/>
      <c r="I52" s="52" t="str">
        <f t="shared" si="7"/>
        <v/>
      </c>
      <c r="J52" s="274"/>
    </row>
    <row r="53" spans="1:10" s="9" customFormat="1" ht="28.2" customHeight="1" x14ac:dyDescent="0.25">
      <c r="A53" s="233" t="s">
        <v>56</v>
      </c>
      <c r="B53" s="51"/>
      <c r="C53" s="52" t="str">
        <f t="shared" si="4"/>
        <v/>
      </c>
      <c r="D53" s="51"/>
      <c r="E53" s="52" t="str">
        <f t="shared" si="5"/>
        <v/>
      </c>
      <c r="F53" s="51"/>
      <c r="G53" s="52" t="str">
        <f t="shared" si="6"/>
        <v/>
      </c>
      <c r="H53" s="51"/>
      <c r="I53" s="52" t="str">
        <f t="shared" si="7"/>
        <v/>
      </c>
      <c r="J53" s="274"/>
    </row>
    <row r="54" spans="1:10" s="9" customFormat="1" ht="25.05" customHeight="1" x14ac:dyDescent="0.25">
      <c r="A54" s="173" t="s">
        <v>57</v>
      </c>
      <c r="B54" s="51"/>
      <c r="C54" s="52" t="str">
        <f t="shared" si="4"/>
        <v/>
      </c>
      <c r="D54" s="53"/>
      <c r="E54" s="52" t="str">
        <f t="shared" si="5"/>
        <v/>
      </c>
      <c r="F54" s="53"/>
      <c r="G54" s="52" t="str">
        <f t="shared" si="6"/>
        <v/>
      </c>
      <c r="H54" s="53"/>
      <c r="I54" s="52" t="str">
        <f t="shared" si="7"/>
        <v/>
      </c>
      <c r="J54" s="274"/>
    </row>
    <row r="55" spans="1:10" s="9" customFormat="1" ht="27.45" customHeight="1" x14ac:dyDescent="0.25">
      <c r="A55" s="233" t="s">
        <v>58</v>
      </c>
      <c r="B55" s="51"/>
      <c r="C55" s="52" t="str">
        <f t="shared" si="4"/>
        <v/>
      </c>
      <c r="D55" s="70"/>
      <c r="E55" s="52" t="str">
        <f t="shared" si="5"/>
        <v/>
      </c>
      <c r="F55" s="70"/>
      <c r="G55" s="52" t="str">
        <f t="shared" si="6"/>
        <v/>
      </c>
      <c r="H55" s="70"/>
      <c r="I55" s="52" t="str">
        <f t="shared" si="7"/>
        <v/>
      </c>
      <c r="J55" s="274"/>
    </row>
    <row r="56" spans="1:10" s="9" customFormat="1" ht="40.799999999999997" customHeight="1" x14ac:dyDescent="0.25">
      <c r="A56" s="234" t="s">
        <v>59</v>
      </c>
      <c r="B56" s="51"/>
      <c r="C56" s="52" t="str">
        <f t="shared" si="4"/>
        <v/>
      </c>
      <c r="D56" s="70"/>
      <c r="E56" s="52" t="str">
        <f t="shared" si="5"/>
        <v/>
      </c>
      <c r="F56" s="70"/>
      <c r="G56" s="52" t="str">
        <f t="shared" si="6"/>
        <v/>
      </c>
      <c r="H56" s="70"/>
      <c r="I56" s="52" t="str">
        <f t="shared" si="7"/>
        <v/>
      </c>
      <c r="J56" s="274"/>
    </row>
    <row r="57" spans="1:10" s="11" customFormat="1" ht="25.5" customHeight="1" x14ac:dyDescent="0.25">
      <c r="A57" s="235" t="s">
        <v>60</v>
      </c>
      <c r="B57" s="51"/>
      <c r="C57" s="52" t="str">
        <f t="shared" si="4"/>
        <v/>
      </c>
      <c r="D57" s="53"/>
      <c r="E57" s="52" t="str">
        <f t="shared" si="5"/>
        <v/>
      </c>
      <c r="F57" s="318"/>
      <c r="G57" s="52" t="str">
        <f t="shared" si="6"/>
        <v/>
      </c>
      <c r="H57" s="53"/>
      <c r="I57" s="52" t="str">
        <f t="shared" si="7"/>
        <v/>
      </c>
      <c r="J57" s="277"/>
    </row>
    <row r="58" spans="1:10" s="9" customFormat="1" ht="33.6" customHeight="1" x14ac:dyDescent="0.25">
      <c r="A58" s="171" t="s">
        <v>48</v>
      </c>
      <c r="B58" s="70"/>
      <c r="C58" s="52" t="str">
        <f t="shared" si="4"/>
        <v/>
      </c>
      <c r="D58" s="70"/>
      <c r="E58" s="52" t="str">
        <f t="shared" si="5"/>
        <v/>
      </c>
      <c r="F58" s="70"/>
      <c r="G58" s="52" t="str">
        <f t="shared" si="6"/>
        <v/>
      </c>
      <c r="H58" s="70"/>
      <c r="I58" s="52" t="str">
        <f t="shared" si="7"/>
        <v/>
      </c>
      <c r="J58" s="274"/>
    </row>
    <row r="59" spans="1:10" s="9" customFormat="1" ht="25.5" customHeight="1" thickBot="1" x14ac:dyDescent="0.3">
      <c r="A59" s="363" t="s">
        <v>61</v>
      </c>
      <c r="B59" s="60">
        <f>SUM(B51:B58)</f>
        <v>0</v>
      </c>
      <c r="C59" s="67" t="str">
        <f t="shared" si="4"/>
        <v/>
      </c>
      <c r="D59" s="60">
        <f>SUM(D51:D58)</f>
        <v>0</v>
      </c>
      <c r="E59" s="67" t="str">
        <f t="shared" si="5"/>
        <v/>
      </c>
      <c r="F59" s="60">
        <f>SUM(F51:F58)</f>
        <v>0</v>
      </c>
      <c r="G59" s="52" t="str">
        <f t="shared" si="6"/>
        <v/>
      </c>
      <c r="H59" s="60">
        <f>SUM(H51:H58)</f>
        <v>0</v>
      </c>
      <c r="I59" s="67" t="str">
        <f t="shared" si="7"/>
        <v/>
      </c>
      <c r="J59" s="274"/>
    </row>
    <row r="60" spans="1:10" s="9" customFormat="1" ht="37.799999999999997" customHeight="1" thickTop="1" x14ac:dyDescent="0.25">
      <c r="A60" s="365" t="s">
        <v>62</v>
      </c>
      <c r="B60" s="319">
        <f>B25-B46+B49-B59</f>
        <v>0</v>
      </c>
      <c r="C60" s="320" t="str">
        <f t="shared" si="4"/>
        <v/>
      </c>
      <c r="D60" s="319">
        <f>D25-D46+D49-D59</f>
        <v>0</v>
      </c>
      <c r="E60" s="320" t="str">
        <f t="shared" si="5"/>
        <v/>
      </c>
      <c r="F60" s="319">
        <f>F25-F46+F49-F59</f>
        <v>0</v>
      </c>
      <c r="G60" s="321" t="str">
        <f t="shared" si="6"/>
        <v/>
      </c>
      <c r="H60" s="319">
        <f>H25-H46+H49-H59</f>
        <v>0</v>
      </c>
      <c r="I60" s="320" t="str">
        <f t="shared" si="7"/>
        <v/>
      </c>
      <c r="J60" s="274"/>
    </row>
    <row r="61" spans="1:10" s="16" customFormat="1" ht="37.799999999999997" customHeight="1" x14ac:dyDescent="0.25">
      <c r="A61" s="120" t="s">
        <v>63</v>
      </c>
      <c r="B61" s="10">
        <f>'Efterkalkyl 2021'!B62</f>
        <v>0</v>
      </c>
      <c r="C61" s="124" t="str">
        <f t="shared" si="4"/>
        <v/>
      </c>
      <c r="D61" s="10">
        <f>'Efterkalkyl 2021'!D62</f>
        <v>0</v>
      </c>
      <c r="E61" s="124" t="str">
        <f t="shared" si="5"/>
        <v/>
      </c>
      <c r="F61" s="10">
        <f>'Efterkalkyl 2021'!F62</f>
        <v>0</v>
      </c>
      <c r="G61" s="124" t="str">
        <f t="shared" si="6"/>
        <v/>
      </c>
      <c r="H61" s="10">
        <f>'Efterkalkyl 2021'!H62</f>
        <v>0</v>
      </c>
      <c r="I61" s="124" t="str">
        <f t="shared" si="7"/>
        <v/>
      </c>
      <c r="J61" s="274"/>
    </row>
    <row r="62" spans="1:10" s="9" customFormat="1" ht="37.799999999999997" customHeight="1" x14ac:dyDescent="0.25">
      <c r="A62" s="366" t="s">
        <v>64</v>
      </c>
      <c r="B62" s="322">
        <f>B60+B61</f>
        <v>0</v>
      </c>
      <c r="C62" s="134" t="str">
        <f t="shared" si="4"/>
        <v/>
      </c>
      <c r="D62" s="322">
        <f>D60+D61</f>
        <v>0</v>
      </c>
      <c r="E62" s="134" t="str">
        <f t="shared" si="5"/>
        <v/>
      </c>
      <c r="F62" s="322">
        <f>F60+F61</f>
        <v>0</v>
      </c>
      <c r="G62" s="134" t="str">
        <f t="shared" si="6"/>
        <v/>
      </c>
      <c r="H62" s="322">
        <f>H60+H61</f>
        <v>0</v>
      </c>
      <c r="I62" s="134" t="str">
        <f t="shared" si="7"/>
        <v/>
      </c>
      <c r="J62" s="274"/>
    </row>
    <row r="63" spans="1:10" s="9" customFormat="1" ht="45.6" customHeight="1" thickBot="1" x14ac:dyDescent="0.35">
      <c r="A63" s="367" t="s">
        <v>414</v>
      </c>
      <c r="B63" s="47"/>
      <c r="C63" s="337"/>
      <c r="D63" s="47"/>
      <c r="E63" s="337"/>
      <c r="F63" s="47"/>
      <c r="G63" s="337"/>
      <c r="H63" s="47"/>
      <c r="I63" s="337"/>
      <c r="J63" s="274"/>
    </row>
    <row r="64" spans="1:10" s="9" customFormat="1" ht="25.05" customHeight="1" thickTop="1" x14ac:dyDescent="0.25">
      <c r="A64" s="235" t="s">
        <v>66</v>
      </c>
      <c r="B64" s="48"/>
      <c r="C64" s="52" t="str">
        <f>IF(B64="","",IF(B64=0,"",(B64/B$6/$A$11)))</f>
        <v/>
      </c>
      <c r="D64" s="48"/>
      <c r="E64" s="43" t="str">
        <f>IF(D64="","",IF(D64=0,"",(D64/D$6/$A$11)))</f>
        <v/>
      </c>
      <c r="F64" s="48"/>
      <c r="G64" s="52" t="str">
        <f>IF(F64="","",IF(F64=0,"",(F64/F$6/$A$11)))</f>
        <v/>
      </c>
      <c r="H64" s="48"/>
      <c r="I64" s="52" t="str">
        <f>IF(H64="","",IF(H64=0,"",(H64/H$6/$A$11)))</f>
        <v/>
      </c>
      <c r="J64" s="274"/>
    </row>
    <row r="65" spans="1:10" s="9" customFormat="1" ht="25.05" customHeight="1" x14ac:dyDescent="0.25">
      <c r="A65" s="242" t="s">
        <v>51</v>
      </c>
      <c r="B65" s="51"/>
      <c r="C65" s="52" t="str">
        <f>IF(B65="","",IF(B65=0,"",(B65/B$6/$A$11)))</f>
        <v/>
      </c>
      <c r="D65" s="51"/>
      <c r="E65" s="52" t="str">
        <f>IF(D65="","",IF(D65=0,"",(D65/D$6/$A$11)))</f>
        <v/>
      </c>
      <c r="F65" s="51"/>
      <c r="G65" s="52" t="str">
        <f>IF(F65="","",IF(F65=0,"",(F65/F$6/$A$11)))</f>
        <v/>
      </c>
      <c r="H65" s="51"/>
      <c r="I65" s="52" t="str">
        <f>IF(H65="","",IF(H65=0,"",(H65/H$6/$A$11)))</f>
        <v/>
      </c>
      <c r="J65" s="274"/>
    </row>
    <row r="66" spans="1:10" s="9" customFormat="1" ht="25.05" customHeight="1" x14ac:dyDescent="0.25">
      <c r="A66" s="348" t="s">
        <v>67</v>
      </c>
      <c r="B66" s="62">
        <f>SUM(B64:B65)</f>
        <v>0</v>
      </c>
      <c r="C66" s="43" t="str">
        <f>IF(B66="","",IF(B66=0,"",(B66/B$6/$A$11)))</f>
        <v/>
      </c>
      <c r="D66" s="62">
        <f>SUM(D64:D65)</f>
        <v>0</v>
      </c>
      <c r="E66" s="43" t="str">
        <f>IF(D66="","",IF(D66=0,"",(D66/D$6/$A$11)))</f>
        <v/>
      </c>
      <c r="F66" s="62">
        <f>SUM(F64:F65)</f>
        <v>0</v>
      </c>
      <c r="G66" s="43" t="str">
        <f>IF(F66="","",IF(F66=0,"",(F66/F$6/$A$11)))</f>
        <v/>
      </c>
      <c r="H66" s="62">
        <f>SUM(H64:H65)</f>
        <v>0</v>
      </c>
      <c r="I66" s="43" t="str">
        <f>IF(H66="","",IF(H66=0,"",(H66/H$6/$A$11)))</f>
        <v/>
      </c>
      <c r="J66" s="274"/>
    </row>
    <row r="67" spans="1:10" ht="36.6" customHeight="1" x14ac:dyDescent="0.25">
      <c r="A67" s="361" t="s">
        <v>53</v>
      </c>
      <c r="B67" s="63"/>
      <c r="C67" s="336"/>
      <c r="D67" s="63"/>
      <c r="E67" s="336"/>
      <c r="F67" s="63"/>
      <c r="G67" s="336"/>
      <c r="H67" s="63"/>
      <c r="I67" s="336"/>
    </row>
    <row r="68" spans="1:10" s="9" customFormat="1" ht="25.05" customHeight="1" x14ac:dyDescent="0.25">
      <c r="A68" s="173" t="s">
        <v>54</v>
      </c>
      <c r="B68" s="51"/>
      <c r="C68" s="52" t="str">
        <f t="shared" ref="C68:C79" si="8">IF(B68="","",IF(B68=0,"",(B68/B$6/$A$11)))</f>
        <v/>
      </c>
      <c r="D68" s="51"/>
      <c r="E68" s="52" t="str">
        <f t="shared" ref="E68:E79" si="9">IF(D68="","",IF(D68=0,"",(D68/D$6/$A$11)))</f>
        <v/>
      </c>
      <c r="F68" s="51"/>
      <c r="G68" s="52" t="str">
        <f t="shared" ref="G68:G79" si="10">IF(F68="","",IF(F68=0,"",(F68/F$6/$A$11)))</f>
        <v/>
      </c>
      <c r="H68" s="51"/>
      <c r="I68" s="52" t="str">
        <f t="shared" ref="I68:I79" si="11">IF(H68="","",IF(H68=0,"",(H68/H$6/$A$11)))</f>
        <v/>
      </c>
      <c r="J68" s="274"/>
    </row>
    <row r="69" spans="1:10" s="9" customFormat="1" ht="31.2" customHeight="1" x14ac:dyDescent="0.25">
      <c r="A69" s="173" t="s">
        <v>55</v>
      </c>
      <c r="B69" s="51"/>
      <c r="C69" s="43" t="str">
        <f t="shared" si="8"/>
        <v/>
      </c>
      <c r="D69" s="51"/>
      <c r="E69" s="52" t="str">
        <f t="shared" si="9"/>
        <v/>
      </c>
      <c r="F69" s="51"/>
      <c r="G69" s="52" t="str">
        <f t="shared" si="10"/>
        <v/>
      </c>
      <c r="H69" s="51"/>
      <c r="I69" s="52" t="str">
        <f t="shared" si="11"/>
        <v/>
      </c>
      <c r="J69" s="274"/>
    </row>
    <row r="70" spans="1:10" s="9" customFormat="1" ht="25.05" customHeight="1" x14ac:dyDescent="0.25">
      <c r="A70" s="233" t="s">
        <v>56</v>
      </c>
      <c r="B70" s="51"/>
      <c r="C70" s="41" t="str">
        <f t="shared" si="8"/>
        <v/>
      </c>
      <c r="D70" s="51"/>
      <c r="E70" s="52" t="str">
        <f t="shared" si="9"/>
        <v/>
      </c>
      <c r="F70" s="51"/>
      <c r="G70" s="52" t="str">
        <f t="shared" si="10"/>
        <v/>
      </c>
      <c r="H70" s="51"/>
      <c r="I70" s="52" t="str">
        <f t="shared" si="11"/>
        <v/>
      </c>
      <c r="J70" s="274"/>
    </row>
    <row r="71" spans="1:10" s="9" customFormat="1" ht="25.05" customHeight="1" x14ac:dyDescent="0.25">
      <c r="A71" s="173" t="s">
        <v>57</v>
      </c>
      <c r="B71" s="51"/>
      <c r="C71" s="52" t="str">
        <f t="shared" si="8"/>
        <v/>
      </c>
      <c r="D71" s="53"/>
      <c r="E71" s="52" t="str">
        <f t="shared" si="9"/>
        <v/>
      </c>
      <c r="F71" s="53"/>
      <c r="G71" s="52" t="str">
        <f t="shared" si="10"/>
        <v/>
      </c>
      <c r="H71" s="53"/>
      <c r="I71" s="52" t="str">
        <f t="shared" si="11"/>
        <v/>
      </c>
      <c r="J71" s="274"/>
    </row>
    <row r="72" spans="1:10" s="9" customFormat="1" ht="33" customHeight="1" x14ac:dyDescent="0.25">
      <c r="A72" s="128" t="s">
        <v>58</v>
      </c>
      <c r="B72" s="51"/>
      <c r="C72" s="52" t="str">
        <f t="shared" si="8"/>
        <v/>
      </c>
      <c r="D72" s="70"/>
      <c r="E72" s="52" t="str">
        <f t="shared" si="9"/>
        <v/>
      </c>
      <c r="F72" s="70"/>
      <c r="G72" s="52" t="str">
        <f t="shared" si="10"/>
        <v/>
      </c>
      <c r="H72" s="70"/>
      <c r="I72" s="52" t="str">
        <f t="shared" si="11"/>
        <v/>
      </c>
      <c r="J72" s="274"/>
    </row>
    <row r="73" spans="1:10" s="9" customFormat="1" ht="34.200000000000003" customHeight="1" x14ac:dyDescent="0.25">
      <c r="A73" s="234" t="s">
        <v>59</v>
      </c>
      <c r="B73" s="51"/>
      <c r="C73" s="52" t="str">
        <f t="shared" si="8"/>
        <v/>
      </c>
      <c r="D73" s="70"/>
      <c r="E73" s="52" t="str">
        <f t="shared" si="9"/>
        <v/>
      </c>
      <c r="F73" s="70"/>
      <c r="G73" s="52" t="str">
        <f t="shared" si="10"/>
        <v/>
      </c>
      <c r="H73" s="70"/>
      <c r="I73" s="52" t="str">
        <f t="shared" si="11"/>
        <v/>
      </c>
      <c r="J73" s="274"/>
    </row>
    <row r="74" spans="1:10" s="9" customFormat="1" ht="25.05" customHeight="1" x14ac:dyDescent="0.25">
      <c r="A74" s="235" t="s">
        <v>60</v>
      </c>
      <c r="B74" s="51"/>
      <c r="C74" s="52" t="str">
        <f t="shared" si="8"/>
        <v/>
      </c>
      <c r="D74" s="51"/>
      <c r="E74" s="52" t="str">
        <f t="shared" si="9"/>
        <v/>
      </c>
      <c r="F74" s="51"/>
      <c r="G74" s="52" t="str">
        <f t="shared" si="10"/>
        <v/>
      </c>
      <c r="H74" s="51"/>
      <c r="I74" s="52" t="str">
        <f t="shared" si="11"/>
        <v/>
      </c>
      <c r="J74" s="274"/>
    </row>
    <row r="75" spans="1:10" s="9" customFormat="1" ht="35.4" customHeight="1" x14ac:dyDescent="0.25">
      <c r="A75" s="172" t="s">
        <v>48</v>
      </c>
      <c r="B75" s="70"/>
      <c r="C75" s="52" t="str">
        <f t="shared" si="8"/>
        <v/>
      </c>
      <c r="D75" s="70"/>
      <c r="E75" s="52" t="str">
        <f t="shared" si="9"/>
        <v/>
      </c>
      <c r="F75" s="70"/>
      <c r="G75" s="52" t="str">
        <f t="shared" si="10"/>
        <v/>
      </c>
      <c r="H75" s="70"/>
      <c r="I75" s="52" t="str">
        <f t="shared" si="11"/>
        <v/>
      </c>
      <c r="J75" s="274"/>
    </row>
    <row r="76" spans="1:10" s="9" customFormat="1" ht="33.6" customHeight="1" thickBot="1" x14ac:dyDescent="0.3">
      <c r="A76" s="368" t="s">
        <v>61</v>
      </c>
      <c r="B76" s="60">
        <f>SUM(B68:B75)</f>
        <v>0</v>
      </c>
      <c r="C76" s="67" t="str">
        <f t="shared" si="8"/>
        <v/>
      </c>
      <c r="D76" s="60">
        <f>SUM(D68:D75)</f>
        <v>0</v>
      </c>
      <c r="E76" s="67" t="str">
        <f t="shared" si="9"/>
        <v/>
      </c>
      <c r="F76" s="66">
        <f>SUM(F68:F75)</f>
        <v>0</v>
      </c>
      <c r="G76" s="52" t="str">
        <f t="shared" si="10"/>
        <v/>
      </c>
      <c r="H76" s="66">
        <f>SUM(H68:H75)</f>
        <v>0</v>
      </c>
      <c r="I76" s="67" t="str">
        <f t="shared" si="11"/>
        <v/>
      </c>
      <c r="J76" s="274"/>
    </row>
    <row r="77" spans="1:10" s="11" customFormat="1" ht="39" customHeight="1" thickTop="1" x14ac:dyDescent="0.25">
      <c r="A77" s="365" t="s">
        <v>68</v>
      </c>
      <c r="B77" s="111">
        <f>B66-B76</f>
        <v>0</v>
      </c>
      <c r="C77" s="41" t="str">
        <f t="shared" si="8"/>
        <v/>
      </c>
      <c r="D77" s="111">
        <f>D66-D76</f>
        <v>0</v>
      </c>
      <c r="E77" s="41" t="str">
        <f t="shared" si="9"/>
        <v/>
      </c>
      <c r="F77" s="111">
        <f>F66-F76</f>
        <v>0</v>
      </c>
      <c r="G77" s="197" t="str">
        <f t="shared" si="10"/>
        <v/>
      </c>
      <c r="H77" s="111">
        <f>H66-H76</f>
        <v>0</v>
      </c>
      <c r="I77" s="41" t="str">
        <f t="shared" si="11"/>
        <v/>
      </c>
      <c r="J77" s="277"/>
    </row>
    <row r="78" spans="1:10" s="9" customFormat="1" ht="39" customHeight="1" x14ac:dyDescent="0.25">
      <c r="A78" s="244" t="s">
        <v>69</v>
      </c>
      <c r="B78" s="51">
        <f>'Efterkalkyl 2021'!B79</f>
        <v>0</v>
      </c>
      <c r="C78" s="52" t="str">
        <f t="shared" si="8"/>
        <v/>
      </c>
      <c r="D78" s="51">
        <f>'Efterkalkyl 2021'!D79</f>
        <v>0</v>
      </c>
      <c r="E78" s="52" t="str">
        <f t="shared" si="9"/>
        <v/>
      </c>
      <c r="F78" s="51">
        <f>'Efterkalkyl 2021'!F79</f>
        <v>0</v>
      </c>
      <c r="G78" s="52" t="str">
        <f t="shared" si="10"/>
        <v/>
      </c>
      <c r="H78" s="51">
        <f>'Efterkalkyl 2021'!H79</f>
        <v>0</v>
      </c>
      <c r="I78" s="52" t="str">
        <f t="shared" si="11"/>
        <v/>
      </c>
      <c r="J78" s="274"/>
    </row>
    <row r="79" spans="1:10" s="9" customFormat="1" ht="39" customHeight="1" x14ac:dyDescent="0.25">
      <c r="A79" s="369" t="s">
        <v>70</v>
      </c>
      <c r="B79" s="112">
        <f>B77+B78</f>
        <v>0</v>
      </c>
      <c r="C79" s="43" t="str">
        <f t="shared" si="8"/>
        <v/>
      </c>
      <c r="D79" s="112">
        <f>D77+D78</f>
        <v>0</v>
      </c>
      <c r="E79" s="43" t="str">
        <f t="shared" si="9"/>
        <v/>
      </c>
      <c r="F79" s="112">
        <f>F77+F78</f>
        <v>0</v>
      </c>
      <c r="G79" s="43" t="str">
        <f t="shared" si="10"/>
        <v/>
      </c>
      <c r="H79" s="112">
        <f>H77+H78</f>
        <v>0</v>
      </c>
      <c r="I79" s="43" t="str">
        <f t="shared" si="11"/>
        <v/>
      </c>
      <c r="J79" s="274"/>
    </row>
    <row r="80" spans="1:10" s="9" customFormat="1" ht="56.4" customHeight="1" thickBot="1" x14ac:dyDescent="0.35">
      <c r="A80" s="367" t="s">
        <v>71</v>
      </c>
      <c r="B80" s="47"/>
      <c r="C80" s="337"/>
      <c r="D80" s="47"/>
      <c r="E80" s="337"/>
      <c r="F80" s="47"/>
      <c r="G80" s="337"/>
      <c r="H80" s="47"/>
      <c r="I80" s="337"/>
      <c r="J80" s="274"/>
    </row>
    <row r="81" spans="1:10" s="12" customFormat="1" ht="31.8" customHeight="1" thickTop="1" x14ac:dyDescent="0.25">
      <c r="A81" s="361" t="s">
        <v>72</v>
      </c>
      <c r="B81" s="40"/>
      <c r="C81" s="336"/>
      <c r="D81" s="40"/>
      <c r="E81" s="336"/>
      <c r="F81" s="40"/>
      <c r="G81" s="336"/>
      <c r="H81" s="40"/>
      <c r="I81" s="336"/>
      <c r="J81" s="274"/>
    </row>
    <row r="82" spans="1:10" s="9" customFormat="1" ht="34.200000000000003" customHeight="1" x14ac:dyDescent="0.25">
      <c r="A82" s="118" t="s">
        <v>73</v>
      </c>
      <c r="B82" s="51"/>
      <c r="C82" s="52" t="str">
        <f>IF(B82="","",IF(B82=0,"",(B82/B$6/$A$11)))</f>
        <v/>
      </c>
      <c r="D82" s="51"/>
      <c r="E82" s="43" t="str">
        <f>IF(D82="","",IF(D82=0,"",(D82/D$6/$A$11)))</f>
        <v/>
      </c>
      <c r="F82" s="51"/>
      <c r="G82" s="52" t="str">
        <f>IF(F82="","",IF(F82=0,"",(F82/F$6/$A$11)))</f>
        <v/>
      </c>
      <c r="H82" s="51"/>
      <c r="I82" s="52" t="str">
        <f>IF(H82="","",IF(H82=0,"",(H82/H$6/$A$11)))</f>
        <v/>
      </c>
      <c r="J82" s="274"/>
    </row>
    <row r="83" spans="1:10" s="9" customFormat="1" ht="36.450000000000003" customHeight="1" x14ac:dyDescent="0.25">
      <c r="A83" s="122" t="s">
        <v>74</v>
      </c>
      <c r="B83" s="70"/>
      <c r="C83" s="52" t="str">
        <f>IF(B83="","",IF(B83=0,"",(B83/B$6/$A$11)))</f>
        <v/>
      </c>
      <c r="D83" s="64"/>
      <c r="E83" s="52" t="str">
        <f>IF(D83="","",IF(D83=0,"",(D83/D$6/$A$11)))</f>
        <v/>
      </c>
      <c r="F83" s="64"/>
      <c r="G83" s="52" t="str">
        <f>IF(F83="","",IF(F83=0,"",(F83/F$6/$A$11)))</f>
        <v/>
      </c>
      <c r="H83" s="64"/>
      <c r="I83" s="52" t="str">
        <f>IF(H83="","",IF(H83=0,"",(H83/H$6/$A$11)))</f>
        <v/>
      </c>
      <c r="J83" s="274"/>
    </row>
    <row r="84" spans="1:10" s="9" customFormat="1" ht="30.6" customHeight="1" x14ac:dyDescent="0.25">
      <c r="A84" s="370" t="s">
        <v>28</v>
      </c>
      <c r="B84" s="62">
        <f>SUM(B82:B83)</f>
        <v>0</v>
      </c>
      <c r="C84" s="43" t="str">
        <f>IF(B84="","",IF(B84=0,"",(B84/B$6/$A$11)))</f>
        <v/>
      </c>
      <c r="D84" s="62">
        <f>SUM(D82:D83)</f>
        <v>0</v>
      </c>
      <c r="E84" s="43" t="str">
        <f>IF(D84="","",IF(D84=0,"",(D84/D$6/$A$11)))</f>
        <v/>
      </c>
      <c r="F84" s="62">
        <f>SUM(F82:F83)</f>
        <v>0</v>
      </c>
      <c r="G84" s="43" t="str">
        <f>IF(F84="","",IF(F84=0,"",(F84/F$6/$A$11)))</f>
        <v/>
      </c>
      <c r="H84" s="62">
        <f>SUM(H82:H83)</f>
        <v>0</v>
      </c>
      <c r="I84" s="43" t="str">
        <f>IF(H84="","",IF(H84=0,"",(H84/H$6/$A$11)))</f>
        <v/>
      </c>
      <c r="J84" s="274"/>
    </row>
    <row r="85" spans="1:10" s="9" customFormat="1" ht="32.4" customHeight="1" x14ac:dyDescent="0.25">
      <c r="A85" s="361" t="s">
        <v>75</v>
      </c>
      <c r="B85"/>
      <c r="C85"/>
      <c r="D85"/>
      <c r="E85"/>
      <c r="F85"/>
      <c r="G85"/>
      <c r="H85"/>
      <c r="I85"/>
      <c r="J85" s="274"/>
    </row>
    <row r="86" spans="1:10" s="9" customFormat="1" ht="33" customHeight="1" x14ac:dyDescent="0.25">
      <c r="A86" s="123" t="s">
        <v>76</v>
      </c>
      <c r="B86" s="10"/>
      <c r="C86" s="52" t="str">
        <f t="shared" ref="C86:C94" si="12">IF(B86="","",IF(B86=0,"",(B86/B$6/$A$11)))</f>
        <v/>
      </c>
      <c r="D86" s="10"/>
      <c r="E86" s="52" t="str">
        <f t="shared" ref="E86:E94" si="13">IF(D86="","",IF(D86=0,"",(D86/D$6/$A$11)))</f>
        <v/>
      </c>
      <c r="F86" s="10"/>
      <c r="G86" s="52" t="str">
        <f t="shared" ref="G86:G94" si="14">IF(F86="","",IF(F86=0,"",(F86/F$6/$A$11)))</f>
        <v/>
      </c>
      <c r="H86" s="10"/>
      <c r="I86" s="52" t="str">
        <f t="shared" ref="I86:I94" si="15">IF(H86="","",IF(H86=0,"",(H86/H$6/$A$11)))</f>
        <v/>
      </c>
      <c r="J86" s="274"/>
    </row>
    <row r="87" spans="1:10" s="9" customFormat="1" ht="33" customHeight="1" x14ac:dyDescent="0.25">
      <c r="A87" s="123" t="s">
        <v>77</v>
      </c>
      <c r="B87" s="51"/>
      <c r="C87" s="52" t="str">
        <f t="shared" si="12"/>
        <v/>
      </c>
      <c r="D87" s="51"/>
      <c r="E87" s="52" t="str">
        <f t="shared" si="13"/>
        <v/>
      </c>
      <c r="F87" s="51"/>
      <c r="G87" s="52" t="str">
        <f t="shared" si="14"/>
        <v/>
      </c>
      <c r="H87" s="51"/>
      <c r="I87" s="52" t="str">
        <f t="shared" si="15"/>
        <v/>
      </c>
      <c r="J87" s="274"/>
    </row>
    <row r="88" spans="1:10" s="9" customFormat="1" ht="33" customHeight="1" x14ac:dyDescent="0.25">
      <c r="A88" s="125" t="s">
        <v>78</v>
      </c>
      <c r="B88" s="51"/>
      <c r="C88" s="52" t="str">
        <f t="shared" si="12"/>
        <v/>
      </c>
      <c r="D88" s="51"/>
      <c r="E88" s="52" t="str">
        <f t="shared" si="13"/>
        <v/>
      </c>
      <c r="F88" s="51"/>
      <c r="G88" s="52" t="str">
        <f t="shared" si="14"/>
        <v/>
      </c>
      <c r="H88" s="51"/>
      <c r="I88" s="52" t="str">
        <f t="shared" si="15"/>
        <v/>
      </c>
      <c r="J88" s="274"/>
    </row>
    <row r="89" spans="1:10" s="9" customFormat="1" ht="33" customHeight="1" x14ac:dyDescent="0.25">
      <c r="A89" s="126" t="s">
        <v>79</v>
      </c>
      <c r="B89" s="10"/>
      <c r="C89" s="52" t="str">
        <f t="shared" si="12"/>
        <v/>
      </c>
      <c r="D89" s="127"/>
      <c r="E89" s="52" t="str">
        <f t="shared" si="13"/>
        <v/>
      </c>
      <c r="F89" s="127"/>
      <c r="G89" s="52" t="str">
        <f t="shared" si="14"/>
        <v/>
      </c>
      <c r="H89" s="127"/>
      <c r="I89" s="52" t="str">
        <f t="shared" si="15"/>
        <v/>
      </c>
      <c r="J89" s="274"/>
    </row>
    <row r="90" spans="1:10" s="9" customFormat="1" ht="33" customHeight="1" x14ac:dyDescent="0.25">
      <c r="A90" s="128" t="s">
        <v>48</v>
      </c>
      <c r="B90" s="70"/>
      <c r="C90" s="52" t="str">
        <f t="shared" si="12"/>
        <v/>
      </c>
      <c r="D90" s="70"/>
      <c r="E90" s="52" t="str">
        <f t="shared" si="13"/>
        <v/>
      </c>
      <c r="F90" s="70"/>
      <c r="G90" s="52" t="str">
        <f t="shared" si="14"/>
        <v/>
      </c>
      <c r="H90" s="70"/>
      <c r="I90" s="52" t="str">
        <f t="shared" si="15"/>
        <v/>
      </c>
      <c r="J90" s="274"/>
    </row>
    <row r="91" spans="1:10" s="9" customFormat="1" ht="32.4" customHeight="1" thickBot="1" x14ac:dyDescent="0.3">
      <c r="A91" s="368" t="s">
        <v>80</v>
      </c>
      <c r="B91" s="60">
        <f>SUM(B86:B90)</f>
        <v>0</v>
      </c>
      <c r="C91" s="67" t="str">
        <f t="shared" si="12"/>
        <v/>
      </c>
      <c r="D91" s="60">
        <f>SUM(D86:D90)</f>
        <v>0</v>
      </c>
      <c r="E91" s="67" t="str">
        <f t="shared" si="13"/>
        <v/>
      </c>
      <c r="F91" s="66">
        <f>SUM(F86:F90)</f>
        <v>0</v>
      </c>
      <c r="G91" s="52" t="str">
        <f t="shared" si="14"/>
        <v/>
      </c>
      <c r="H91" s="66">
        <f>SUM(H86:H90)</f>
        <v>0</v>
      </c>
      <c r="I91" s="67" t="str">
        <f t="shared" si="15"/>
        <v/>
      </c>
      <c r="J91" s="274"/>
    </row>
    <row r="92" spans="1:10" s="9" customFormat="1" ht="45.6" customHeight="1" thickTop="1" x14ac:dyDescent="0.25">
      <c r="A92" s="373" t="s">
        <v>81</v>
      </c>
      <c r="B92" s="113">
        <f>B84-B91</f>
        <v>0</v>
      </c>
      <c r="C92" s="41" t="str">
        <f t="shared" si="12"/>
        <v/>
      </c>
      <c r="D92" s="113">
        <f>D84-D91</f>
        <v>0</v>
      </c>
      <c r="E92" s="41" t="str">
        <f t="shared" si="13"/>
        <v/>
      </c>
      <c r="F92" s="113">
        <f>F84-F91</f>
        <v>0</v>
      </c>
      <c r="G92" s="197" t="str">
        <f t="shared" si="14"/>
        <v/>
      </c>
      <c r="H92" s="113">
        <f>H84-H91</f>
        <v>0</v>
      </c>
      <c r="I92" s="41" t="str">
        <f t="shared" si="15"/>
        <v/>
      </c>
      <c r="J92" s="274"/>
    </row>
    <row r="93" spans="1:10" s="9" customFormat="1" ht="45.6" customHeight="1" x14ac:dyDescent="0.25">
      <c r="A93" s="130" t="s">
        <v>82</v>
      </c>
      <c r="B93" s="51">
        <f>'Efterkalkyl 2021'!B94</f>
        <v>0</v>
      </c>
      <c r="C93" s="52" t="str">
        <f t="shared" si="12"/>
        <v/>
      </c>
      <c r="D93" s="51">
        <f>'Efterkalkyl 2021'!D94</f>
        <v>0</v>
      </c>
      <c r="E93" s="52" t="str">
        <f t="shared" si="13"/>
        <v/>
      </c>
      <c r="F93" s="51">
        <f>'Efterkalkyl 2021'!F94</f>
        <v>0</v>
      </c>
      <c r="G93" s="52" t="str">
        <f t="shared" si="14"/>
        <v/>
      </c>
      <c r="H93" s="51">
        <f>'Efterkalkyl 2021'!H94</f>
        <v>0</v>
      </c>
      <c r="I93" s="52" t="str">
        <f t="shared" si="15"/>
        <v/>
      </c>
      <c r="J93" s="274"/>
    </row>
    <row r="94" spans="1:10" s="9" customFormat="1" ht="45.6" customHeight="1" x14ac:dyDescent="0.25">
      <c r="A94" s="372" t="s">
        <v>83</v>
      </c>
      <c r="B94" s="112">
        <f>B92+B93</f>
        <v>0</v>
      </c>
      <c r="C94" s="43" t="str">
        <f t="shared" si="12"/>
        <v/>
      </c>
      <c r="D94" s="112">
        <f>D92+D93</f>
        <v>0</v>
      </c>
      <c r="E94" s="52" t="str">
        <f t="shared" si="13"/>
        <v/>
      </c>
      <c r="F94" s="112">
        <f>F92+F93</f>
        <v>0</v>
      </c>
      <c r="G94" s="52" t="str">
        <f t="shared" si="14"/>
        <v/>
      </c>
      <c r="H94" s="112">
        <f>H92+H93</f>
        <v>0</v>
      </c>
      <c r="I94" s="52" t="str">
        <f t="shared" si="15"/>
        <v/>
      </c>
      <c r="J94" s="274"/>
    </row>
    <row r="95" spans="1:10" s="9" customFormat="1" ht="96.6" customHeight="1" thickBot="1" x14ac:dyDescent="0.35">
      <c r="A95" s="374" t="s">
        <v>84</v>
      </c>
      <c r="B95" s="166"/>
      <c r="C95" s="166"/>
      <c r="D95" s="166"/>
      <c r="E95" s="338"/>
      <c r="F95" s="166"/>
      <c r="G95" s="338"/>
      <c r="H95" s="166"/>
      <c r="I95" s="338"/>
      <c r="J95" s="274"/>
    </row>
    <row r="96" spans="1:10" s="9" customFormat="1" ht="38.4" customHeight="1" thickTop="1" x14ac:dyDescent="0.25">
      <c r="A96" s="245" t="s">
        <v>85</v>
      </c>
      <c r="B96" s="117">
        <f>'Efterkalkyl 2021'!B103</f>
        <v>0</v>
      </c>
      <c r="C96" s="336"/>
      <c r="D96" s="117">
        <f>'Efterkalkyl 2021'!D103</f>
        <v>0</v>
      </c>
      <c r="E96" s="339"/>
      <c r="F96" s="117">
        <f>'Efterkalkyl 2021'!F103</f>
        <v>0</v>
      </c>
      <c r="G96" s="339"/>
      <c r="H96" s="117">
        <f>'Efterkalkyl 2021'!H103</f>
        <v>0</v>
      </c>
      <c r="I96" s="336"/>
      <c r="J96" s="274"/>
    </row>
    <row r="97" spans="1:10" s="401" customFormat="1" ht="45.6" customHeight="1" x14ac:dyDescent="0.25">
      <c r="A97" s="118" t="s">
        <v>422</v>
      </c>
      <c r="B97" s="70"/>
      <c r="C97" s="71"/>
      <c r="D97" s="70"/>
      <c r="E97" s="71"/>
      <c r="F97" s="70"/>
      <c r="G97" s="71"/>
      <c r="H97" s="70"/>
      <c r="I97" s="71"/>
      <c r="J97" s="274"/>
    </row>
    <row r="98" spans="1:10" s="13" customFormat="1" ht="37.200000000000003" customHeight="1" x14ac:dyDescent="0.25">
      <c r="A98" s="173" t="s">
        <v>86</v>
      </c>
      <c r="B98" s="70"/>
      <c r="C98" s="71"/>
      <c r="D98" s="70"/>
      <c r="E98" s="71"/>
      <c r="F98" s="70"/>
      <c r="G98" s="71"/>
      <c r="H98" s="70"/>
      <c r="I98" s="71"/>
      <c r="J98" s="274"/>
    </row>
    <row r="99" spans="1:10" s="13" customFormat="1" ht="36.6" customHeight="1" x14ac:dyDescent="0.25">
      <c r="A99" s="173" t="s">
        <v>87</v>
      </c>
      <c r="B99" s="72"/>
      <c r="C99" s="73"/>
      <c r="D99" s="72"/>
      <c r="E99" s="71"/>
      <c r="F99" s="72"/>
      <c r="G99" s="71"/>
      <c r="H99" s="72"/>
      <c r="I99" s="71"/>
      <c r="J99" s="274"/>
    </row>
    <row r="100" spans="1:10" s="13" customFormat="1" ht="36.6" customHeight="1" x14ac:dyDescent="0.25">
      <c r="A100" s="50" t="s">
        <v>88</v>
      </c>
      <c r="B100" s="72"/>
      <c r="C100" s="73"/>
      <c r="D100" s="72"/>
      <c r="E100" s="71"/>
      <c r="F100" s="72"/>
      <c r="G100" s="71"/>
      <c r="H100" s="72"/>
      <c r="I100" s="71"/>
      <c r="J100" s="274"/>
    </row>
    <row r="101" spans="1:10" s="13" customFormat="1" ht="49.8" customHeight="1" x14ac:dyDescent="0.25">
      <c r="A101" s="173" t="s">
        <v>89</v>
      </c>
      <c r="B101" s="70"/>
      <c r="C101" s="73"/>
      <c r="D101" s="70"/>
      <c r="E101" s="71"/>
      <c r="F101" s="70"/>
      <c r="G101" s="71"/>
      <c r="H101" s="70"/>
      <c r="I101" s="71"/>
      <c r="J101" s="274"/>
    </row>
    <row r="102" spans="1:10" s="13" customFormat="1" ht="49.8" customHeight="1" thickBot="1" x14ac:dyDescent="0.3">
      <c r="A102" s="402" t="s">
        <v>424</v>
      </c>
      <c r="B102" s="74"/>
      <c r="C102" s="71"/>
      <c r="D102" s="74"/>
      <c r="E102" s="71"/>
      <c r="F102" s="74"/>
      <c r="G102" s="71"/>
      <c r="H102" s="74"/>
      <c r="I102" s="71"/>
      <c r="J102" s="274"/>
    </row>
    <row r="103" spans="1:10" s="13" customFormat="1" ht="61.2" customHeight="1" thickTop="1" x14ac:dyDescent="0.25">
      <c r="A103" s="132" t="s">
        <v>90</v>
      </c>
      <c r="B103" s="111">
        <f>SUM(B96:B102)</f>
        <v>0</v>
      </c>
      <c r="C103" s="73"/>
      <c r="D103" s="111">
        <f>SUM(D96:D102)</f>
        <v>0</v>
      </c>
      <c r="E103" s="336"/>
      <c r="F103" s="111">
        <f>SUM(F96:F102)</f>
        <v>0</v>
      </c>
      <c r="G103" s="336"/>
      <c r="H103" s="111">
        <f>SUM(H96:H102)</f>
        <v>0</v>
      </c>
      <c r="I103" s="336"/>
      <c r="J103" s="274"/>
    </row>
    <row r="104" spans="1:10" s="13" customFormat="1" ht="75.599999999999994" customHeight="1" thickBot="1" x14ac:dyDescent="0.35">
      <c r="A104" s="68" t="s">
        <v>91</v>
      </c>
      <c r="B104" s="292"/>
      <c r="C104" s="293"/>
      <c r="D104" s="292"/>
      <c r="E104" s="337"/>
      <c r="F104" s="292"/>
      <c r="G104" s="337"/>
      <c r="H104" s="292"/>
      <c r="I104" s="337"/>
      <c r="J104" s="274"/>
    </row>
    <row r="105" spans="1:10" s="15" customFormat="1" ht="46.8" customHeight="1" thickTop="1" x14ac:dyDescent="0.25">
      <c r="A105" s="164" t="s">
        <v>92</v>
      </c>
      <c r="B105" s="141">
        <f>B62</f>
        <v>0</v>
      </c>
      <c r="C105" s="52" t="str">
        <f t="shared" ref="C105:C110" si="16">IF(B105="","",IF(B105=0,"",(B105/B$6/$A$11)))</f>
        <v/>
      </c>
      <c r="D105" s="141">
        <f>D62</f>
        <v>0</v>
      </c>
      <c r="E105" s="52" t="str">
        <f t="shared" ref="E105:E110" si="17">IF(D105="","",IF(D105=0,"",(D105/D$6/$A$11)))</f>
        <v/>
      </c>
      <c r="F105" s="141">
        <f>F62</f>
        <v>0</v>
      </c>
      <c r="G105" s="52" t="str">
        <f t="shared" ref="G105:G110" si="18">IF(F105="","",IF(F105=0,"",(F105/F$6/$A$11)))</f>
        <v/>
      </c>
      <c r="H105" s="141">
        <f>H62</f>
        <v>0</v>
      </c>
      <c r="I105" s="52" t="str">
        <f t="shared" ref="I105:I110" si="19">IF(H105="","",IF(H105=0,"",(H105/H$6/$A$11)))</f>
        <v/>
      </c>
      <c r="J105" s="277"/>
    </row>
    <row r="106" spans="1:10" s="16" customFormat="1" ht="46.8" customHeight="1" thickBot="1" x14ac:dyDescent="0.3">
      <c r="A106" s="135" t="s">
        <v>93</v>
      </c>
      <c r="B106" s="124">
        <f>B79</f>
        <v>0</v>
      </c>
      <c r="C106" s="67" t="str">
        <f t="shared" si="16"/>
        <v/>
      </c>
      <c r="D106" s="124">
        <f>D79</f>
        <v>0</v>
      </c>
      <c r="E106" s="67" t="str">
        <f t="shared" si="17"/>
        <v/>
      </c>
      <c r="F106" s="124">
        <f>F79</f>
        <v>0</v>
      </c>
      <c r="G106" s="52" t="str">
        <f t="shared" si="18"/>
        <v/>
      </c>
      <c r="H106" s="124">
        <f>H79</f>
        <v>0</v>
      </c>
      <c r="I106" s="52" t="str">
        <f t="shared" si="19"/>
        <v/>
      </c>
      <c r="J106" s="274"/>
    </row>
    <row r="107" spans="1:10" s="9" customFormat="1" ht="46.8" customHeight="1" thickTop="1" x14ac:dyDescent="0.25">
      <c r="A107" s="375" t="s">
        <v>94</v>
      </c>
      <c r="B107" s="138">
        <f>SUM(B105:B106)</f>
        <v>0</v>
      </c>
      <c r="C107" s="41" t="str">
        <f t="shared" si="16"/>
        <v/>
      </c>
      <c r="D107" s="138">
        <f>SUM(D105:D106)</f>
        <v>0</v>
      </c>
      <c r="E107" s="41" t="str">
        <f t="shared" si="17"/>
        <v/>
      </c>
      <c r="F107" s="138">
        <f>SUM(F105:F106)</f>
        <v>0</v>
      </c>
      <c r="G107" s="52" t="str">
        <f t="shared" si="18"/>
        <v/>
      </c>
      <c r="H107" s="138">
        <f>SUM(H105:H106)</f>
        <v>0</v>
      </c>
      <c r="I107" s="52" t="str">
        <f t="shared" si="19"/>
        <v/>
      </c>
      <c r="J107" s="274"/>
    </row>
    <row r="108" spans="1:10" s="9" customFormat="1" ht="54.6" customHeight="1" x14ac:dyDescent="0.25">
      <c r="A108" s="133" t="s">
        <v>95</v>
      </c>
      <c r="B108" s="134">
        <f>B94</f>
        <v>0</v>
      </c>
      <c r="C108" s="52" t="str">
        <f t="shared" si="16"/>
        <v/>
      </c>
      <c r="D108" s="134">
        <f>D94</f>
        <v>0</v>
      </c>
      <c r="E108" s="52" t="str">
        <f t="shared" si="17"/>
        <v/>
      </c>
      <c r="F108" s="134">
        <f>F94</f>
        <v>0</v>
      </c>
      <c r="G108" s="52" t="str">
        <f t="shared" si="18"/>
        <v/>
      </c>
      <c r="H108" s="134">
        <f>H94</f>
        <v>0</v>
      </c>
      <c r="I108" s="52" t="str">
        <f t="shared" si="19"/>
        <v/>
      </c>
      <c r="J108" s="274"/>
    </row>
    <row r="109" spans="1:10" s="9" customFormat="1" ht="54.6" customHeight="1" thickBot="1" x14ac:dyDescent="0.3">
      <c r="A109" s="139" t="s">
        <v>96</v>
      </c>
      <c r="B109" s="136">
        <f>B103</f>
        <v>0</v>
      </c>
      <c r="C109" s="67" t="str">
        <f t="shared" si="16"/>
        <v/>
      </c>
      <c r="D109" s="136">
        <f>D103</f>
        <v>0</v>
      </c>
      <c r="E109" s="67" t="str">
        <f t="shared" si="17"/>
        <v/>
      </c>
      <c r="F109" s="136">
        <f>F103</f>
        <v>0</v>
      </c>
      <c r="G109" s="52" t="str">
        <f t="shared" si="18"/>
        <v/>
      </c>
      <c r="H109" s="136">
        <f>H103</f>
        <v>0</v>
      </c>
      <c r="I109" s="67" t="str">
        <f t="shared" si="19"/>
        <v/>
      </c>
      <c r="J109" s="274"/>
    </row>
    <row r="110" spans="1:10" s="9" customFormat="1" ht="46.8" customHeight="1" thickTop="1" x14ac:dyDescent="0.25">
      <c r="A110" s="375" t="s">
        <v>97</v>
      </c>
      <c r="B110" s="140">
        <f>B107+B108+B109</f>
        <v>0</v>
      </c>
      <c r="C110" s="49" t="str">
        <f t="shared" si="16"/>
        <v/>
      </c>
      <c r="D110" s="140">
        <f>D107+D108+D109</f>
        <v>0</v>
      </c>
      <c r="E110" s="49" t="str">
        <f t="shared" si="17"/>
        <v/>
      </c>
      <c r="F110" s="140">
        <f>F107+F108+F109</f>
        <v>0</v>
      </c>
      <c r="G110" s="197" t="str">
        <f t="shared" si="18"/>
        <v/>
      </c>
      <c r="H110" s="140">
        <f>H107+H108+H109</f>
        <v>0</v>
      </c>
      <c r="I110" s="197" t="str">
        <f t="shared" si="19"/>
        <v/>
      </c>
      <c r="J110" s="274"/>
    </row>
    <row r="111" spans="1:10" s="14" customFormat="1" ht="79.2" customHeight="1" x14ac:dyDescent="0.4">
      <c r="A111" s="376" t="s">
        <v>98</v>
      </c>
      <c r="B111" s="294"/>
      <c r="C111" s="73"/>
      <c r="D111" s="294"/>
      <c r="E111" s="73"/>
      <c r="F111" s="294"/>
      <c r="G111" s="73"/>
      <c r="H111" s="294"/>
      <c r="I111" s="73"/>
      <c r="J111" s="274"/>
    </row>
    <row r="112" spans="1:10" s="9" customFormat="1" ht="42" customHeight="1" x14ac:dyDescent="0.3">
      <c r="A112" s="143" t="s">
        <v>99</v>
      </c>
      <c r="B112" s="75"/>
      <c r="C112" s="76"/>
      <c r="D112" s="75"/>
      <c r="E112" s="76"/>
      <c r="F112" s="75"/>
      <c r="G112" s="76"/>
      <c r="H112" s="75"/>
      <c r="I112" s="76"/>
      <c r="J112" s="274"/>
    </row>
    <row r="113" spans="1:10" s="9" customFormat="1" ht="41.4" x14ac:dyDescent="0.25">
      <c r="A113" s="17" t="s">
        <v>415</v>
      </c>
      <c r="B113" s="104" t="s">
        <v>100</v>
      </c>
      <c r="C113" s="76"/>
      <c r="D113" s="104" t="s">
        <v>100</v>
      </c>
      <c r="E113" s="76"/>
      <c r="F113" s="104" t="s">
        <v>100</v>
      </c>
      <c r="G113" s="76"/>
      <c r="H113" s="104" t="s">
        <v>100</v>
      </c>
      <c r="I113" s="76"/>
      <c r="J113" s="274"/>
    </row>
    <row r="114" spans="1:10" s="11" customFormat="1" ht="32.4" customHeight="1" x14ac:dyDescent="0.25">
      <c r="A114" s="144" t="s">
        <v>101</v>
      </c>
      <c r="B114" s="51"/>
      <c r="C114" s="76"/>
      <c r="D114" s="51"/>
      <c r="E114" s="76"/>
      <c r="F114" s="51"/>
      <c r="G114" s="76"/>
      <c r="H114" s="51"/>
      <c r="I114" s="76"/>
      <c r="J114" s="277"/>
    </row>
    <row r="115" spans="1:10" s="16" customFormat="1" ht="32.4" customHeight="1" x14ac:dyDescent="0.25">
      <c r="A115" s="144" t="s">
        <v>102</v>
      </c>
      <c r="B115" s="51"/>
      <c r="C115" s="76"/>
      <c r="D115" s="51"/>
      <c r="E115" s="76"/>
      <c r="F115" s="51"/>
      <c r="G115" s="76"/>
      <c r="H115" s="51"/>
      <c r="I115" s="76"/>
      <c r="J115" s="274"/>
    </row>
    <row r="116" spans="1:10" s="6" customFormat="1" ht="31.8" customHeight="1" x14ac:dyDescent="0.25">
      <c r="A116" s="144" t="s">
        <v>103</v>
      </c>
      <c r="B116" s="51"/>
      <c r="C116" s="76"/>
      <c r="D116" s="51"/>
      <c r="E116" s="76"/>
      <c r="F116" s="51"/>
      <c r="G116" s="76"/>
      <c r="H116" s="51"/>
      <c r="I116" s="76"/>
      <c r="J116" s="274"/>
    </row>
    <row r="117" spans="1:10" s="9" customFormat="1" ht="31.8" customHeight="1" x14ac:dyDescent="0.25">
      <c r="A117" s="18" t="s">
        <v>104</v>
      </c>
      <c r="B117" s="51"/>
      <c r="C117" s="76"/>
      <c r="D117" s="51"/>
      <c r="E117" s="76"/>
      <c r="F117" s="51"/>
      <c r="G117" s="76"/>
      <c r="H117" s="51"/>
      <c r="I117" s="76"/>
      <c r="J117" s="274"/>
    </row>
    <row r="118" spans="1:10" s="9" customFormat="1" ht="30" customHeight="1" x14ac:dyDescent="0.25">
      <c r="A118" s="226" t="s">
        <v>105</v>
      </c>
      <c r="B118" s="51"/>
      <c r="C118" s="76"/>
      <c r="D118" s="51"/>
      <c r="E118" s="76"/>
      <c r="F118" s="51"/>
      <c r="G118" s="76"/>
      <c r="H118" s="51"/>
      <c r="I118" s="76"/>
      <c r="J118" s="274"/>
    </row>
    <row r="119" spans="1:10" s="9" customFormat="1" ht="33" customHeight="1" thickBot="1" x14ac:dyDescent="0.3">
      <c r="A119" s="227" t="s">
        <v>106</v>
      </c>
      <c r="B119" s="77"/>
      <c r="C119" s="76"/>
      <c r="D119" s="77"/>
      <c r="E119" s="76"/>
      <c r="F119" s="77"/>
      <c r="G119" s="76"/>
      <c r="H119" s="77"/>
      <c r="I119" s="76"/>
      <c r="J119" s="274"/>
    </row>
    <row r="120" spans="1:10" s="16" customFormat="1" ht="31.8" customHeight="1" thickTop="1" x14ac:dyDescent="0.25">
      <c r="A120" s="384" t="s">
        <v>107</v>
      </c>
      <c r="B120" s="78">
        <f>SUM(B114:B119)</f>
        <v>0</v>
      </c>
      <c r="C120" s="76"/>
      <c r="D120" s="78">
        <f>SUM(D114:D119)</f>
        <v>0</v>
      </c>
      <c r="E120" s="76"/>
      <c r="F120" s="78">
        <f>SUM(F114:F119)</f>
        <v>0</v>
      </c>
      <c r="G120" s="76"/>
      <c r="H120" s="78">
        <f>SUM(H114:H119)</f>
        <v>0</v>
      </c>
      <c r="I120" s="76"/>
      <c r="J120" s="274"/>
    </row>
    <row r="121" spans="1:10" s="6" customFormat="1" ht="31.8" customHeight="1" x14ac:dyDescent="0.25">
      <c r="A121" s="385" t="s">
        <v>108</v>
      </c>
      <c r="B121" s="51">
        <f>'Efterkalkyl 2021'!B122</f>
        <v>0</v>
      </c>
      <c r="C121" s="76"/>
      <c r="D121" s="51">
        <f>'Efterkalkyl 2021'!D122</f>
        <v>0</v>
      </c>
      <c r="E121" s="76"/>
      <c r="F121" s="51">
        <f>'Efterkalkyl 2021'!F122</f>
        <v>0</v>
      </c>
      <c r="G121" s="76"/>
      <c r="H121" s="51">
        <f>'Efterkalkyl 2021'!H122</f>
        <v>0</v>
      </c>
      <c r="I121" s="76"/>
      <c r="J121" s="274"/>
    </row>
    <row r="122" spans="1:10" s="9" customFormat="1" ht="31.8" customHeight="1" x14ac:dyDescent="0.25">
      <c r="A122" s="386" t="s">
        <v>109</v>
      </c>
      <c r="B122" s="78">
        <f>SUM(B120:B121)</f>
        <v>0</v>
      </c>
      <c r="C122" s="76"/>
      <c r="D122" s="78">
        <f>SUM(D120:D121)</f>
        <v>0</v>
      </c>
      <c r="E122" s="76"/>
      <c r="F122" s="78">
        <f>SUM(F120:F121)</f>
        <v>0</v>
      </c>
      <c r="G122" s="76"/>
      <c r="H122" s="78">
        <f>SUM(H120:H121)</f>
        <v>0</v>
      </c>
      <c r="I122" s="76"/>
      <c r="J122" s="274"/>
    </row>
    <row r="123" spans="1:10" s="9" customFormat="1" ht="52.8" customHeight="1" x14ac:dyDescent="0.3">
      <c r="A123" s="143" t="s">
        <v>416</v>
      </c>
      <c r="B123" s="75"/>
      <c r="C123" s="76"/>
      <c r="D123" s="75"/>
      <c r="E123" s="76"/>
      <c r="F123" s="75"/>
      <c r="G123" s="76"/>
      <c r="H123" s="75"/>
      <c r="I123" s="76"/>
      <c r="J123" s="274"/>
    </row>
    <row r="124" spans="1:10" s="16" customFormat="1" ht="31.8" customHeight="1" x14ac:dyDescent="0.25">
      <c r="A124" s="144" t="s">
        <v>111</v>
      </c>
      <c r="B124" s="51"/>
      <c r="C124" s="76"/>
      <c r="D124" s="51"/>
      <c r="E124" s="76"/>
      <c r="F124" s="51"/>
      <c r="G124" s="76"/>
      <c r="H124" s="51"/>
      <c r="I124" s="76"/>
      <c r="J124" s="274"/>
    </row>
    <row r="125" spans="1:10" s="6" customFormat="1" ht="32.4" customHeight="1" x14ac:dyDescent="0.25">
      <c r="A125" s="144" t="s">
        <v>112</v>
      </c>
      <c r="B125" s="51"/>
      <c r="C125" s="76"/>
      <c r="D125" s="51"/>
      <c r="E125" s="76"/>
      <c r="F125" s="51"/>
      <c r="G125" s="76"/>
      <c r="H125" s="51"/>
      <c r="I125" s="76"/>
      <c r="J125" s="274"/>
    </row>
    <row r="126" spans="1:10" s="9" customFormat="1" ht="32.4" customHeight="1" x14ac:dyDescent="0.25">
      <c r="A126" s="144" t="s">
        <v>113</v>
      </c>
      <c r="B126" s="51"/>
      <c r="C126" s="76"/>
      <c r="D126" s="51"/>
      <c r="E126" s="76"/>
      <c r="F126" s="51"/>
      <c r="G126" s="76"/>
      <c r="H126" s="51"/>
      <c r="I126" s="76"/>
      <c r="J126" s="274"/>
    </row>
    <row r="127" spans="1:10" s="9" customFormat="1" ht="35.4" customHeight="1" x14ac:dyDescent="0.25">
      <c r="A127" s="18" t="s">
        <v>114</v>
      </c>
      <c r="B127" s="51"/>
      <c r="C127" s="76"/>
      <c r="D127" s="48"/>
      <c r="E127" s="76"/>
      <c r="F127" s="48"/>
      <c r="G127" s="76"/>
      <c r="H127" s="48"/>
      <c r="I127" s="76"/>
      <c r="J127" s="274"/>
    </row>
    <row r="128" spans="1:10" s="9" customFormat="1" ht="35.4" customHeight="1" x14ac:dyDescent="0.25">
      <c r="A128" s="226" t="s">
        <v>105</v>
      </c>
      <c r="B128" s="51"/>
      <c r="C128" s="76"/>
      <c r="D128" s="48"/>
      <c r="E128" s="76"/>
      <c r="F128" s="48"/>
      <c r="G128" s="76"/>
      <c r="H128" s="48"/>
      <c r="I128" s="76"/>
      <c r="J128" s="274"/>
    </row>
    <row r="129" spans="1:10" ht="37.200000000000003" customHeight="1" thickBot="1" x14ac:dyDescent="0.3">
      <c r="A129" s="246" t="s">
        <v>106</v>
      </c>
      <c r="B129" s="77"/>
      <c r="C129" s="76"/>
      <c r="D129" s="77"/>
      <c r="E129" s="76"/>
      <c r="F129" s="77"/>
      <c r="G129" s="76"/>
      <c r="H129" s="77"/>
      <c r="I129" s="76"/>
    </row>
    <row r="130" spans="1:10" s="9" customFormat="1" ht="29.4" customHeight="1" thickTop="1" x14ac:dyDescent="0.25">
      <c r="A130" s="384" t="s">
        <v>115</v>
      </c>
      <c r="B130" s="78">
        <f>SUM(B124:B129)</f>
        <v>0</v>
      </c>
      <c r="C130" s="76"/>
      <c r="D130" s="78">
        <f>SUM(D124:D129)</f>
        <v>0</v>
      </c>
      <c r="E130" s="76"/>
      <c r="F130" s="78">
        <f>SUM(F124:F129)</f>
        <v>0</v>
      </c>
      <c r="G130" s="76"/>
      <c r="H130" s="78">
        <f>SUM(H124:H129)</f>
        <v>0</v>
      </c>
      <c r="I130" s="76"/>
      <c r="J130" s="274"/>
    </row>
    <row r="131" spans="1:10" s="9" customFormat="1" ht="29.4" customHeight="1" x14ac:dyDescent="0.25">
      <c r="A131" s="385" t="s">
        <v>108</v>
      </c>
      <c r="B131" s="51">
        <f>'Efterkalkyl 2021'!B132</f>
        <v>0</v>
      </c>
      <c r="C131" s="76"/>
      <c r="D131" s="51">
        <f>'Efterkalkyl 2021'!D132</f>
        <v>0</v>
      </c>
      <c r="E131" s="76"/>
      <c r="F131" s="51">
        <f>'Efterkalkyl 2021'!F132</f>
        <v>0</v>
      </c>
      <c r="G131" s="76"/>
      <c r="H131" s="51">
        <f>'Efterkalkyl 2021'!H132</f>
        <v>0</v>
      </c>
      <c r="I131" s="76"/>
      <c r="J131" s="274"/>
    </row>
    <row r="132" spans="1:10" ht="29.4" customHeight="1" x14ac:dyDescent="0.25">
      <c r="A132" s="386" t="s">
        <v>116</v>
      </c>
      <c r="B132" s="78">
        <f>SUM(B130:B131)</f>
        <v>0</v>
      </c>
      <c r="C132" s="76"/>
      <c r="D132" s="78">
        <f>SUM(D130:D131)</f>
        <v>0</v>
      </c>
      <c r="E132" s="76"/>
      <c r="F132" s="78">
        <f>SUM(F130:F131)</f>
        <v>0</v>
      </c>
      <c r="G132" s="76"/>
      <c r="H132" s="78">
        <f>SUM(H130:H131)</f>
        <v>0</v>
      </c>
      <c r="I132" s="76"/>
    </row>
    <row r="133" spans="1:10" s="9" customFormat="1" ht="85.8" customHeight="1" x14ac:dyDescent="0.25">
      <c r="A133" s="103" t="s">
        <v>117</v>
      </c>
      <c r="B133" s="79"/>
      <c r="C133" s="80"/>
      <c r="D133" s="79"/>
      <c r="E133" s="80"/>
      <c r="F133" s="79"/>
      <c r="G133" s="80"/>
      <c r="H133" s="79"/>
      <c r="I133" s="80"/>
      <c r="J133" s="274"/>
    </row>
    <row r="134" spans="1:10" s="9" customFormat="1" ht="38.4" customHeight="1" x14ac:dyDescent="0.25">
      <c r="A134" s="105" t="s">
        <v>118</v>
      </c>
      <c r="B134" s="51"/>
      <c r="C134" s="80"/>
      <c r="D134" s="51"/>
      <c r="E134" s="80"/>
      <c r="F134" s="51"/>
      <c r="G134" s="80"/>
      <c r="H134" s="51"/>
      <c r="I134" s="80"/>
      <c r="J134" s="274"/>
    </row>
    <row r="135" spans="1:10" s="9" customFormat="1" ht="39.6" customHeight="1" thickBot="1" x14ac:dyDescent="0.3">
      <c r="A135" s="230" t="s">
        <v>119</v>
      </c>
      <c r="B135" s="231"/>
      <c r="C135" s="145"/>
      <c r="D135" s="231"/>
      <c r="E135" s="145"/>
      <c r="F135" s="231"/>
      <c r="G135" s="145"/>
      <c r="H135" s="231"/>
      <c r="I135" s="145"/>
      <c r="J135" s="274"/>
    </row>
    <row r="136" spans="1:10" s="9" customFormat="1" ht="39.6" customHeight="1" thickTop="1" x14ac:dyDescent="0.25">
      <c r="A136" s="384" t="s">
        <v>120</v>
      </c>
      <c r="B136" s="147">
        <f>SUM(B134:B135)</f>
        <v>0</v>
      </c>
      <c r="C136" s="145"/>
      <c r="D136" s="147">
        <f>SUM(D134:D135)</f>
        <v>0</v>
      </c>
      <c r="E136" s="145"/>
      <c r="F136" s="147">
        <f>SUM(F134:F135)</f>
        <v>0</v>
      </c>
      <c r="G136" s="145"/>
      <c r="H136" s="147">
        <f>SUM(H134:H135)</f>
        <v>0</v>
      </c>
      <c r="I136" s="145"/>
      <c r="J136" s="274"/>
    </row>
    <row r="137" spans="1:10" s="9" customFormat="1" ht="31.2" customHeight="1" x14ac:dyDescent="0.25">
      <c r="A137" s="385" t="s">
        <v>108</v>
      </c>
      <c r="B137" s="10">
        <f>'Efterkalkyl 2021'!B138</f>
        <v>0</v>
      </c>
      <c r="C137" s="145"/>
      <c r="D137" s="10">
        <f>'Efterkalkyl 2021'!D138</f>
        <v>0</v>
      </c>
      <c r="E137" s="145"/>
      <c r="F137" s="10">
        <f>'Efterkalkyl 2021'!F138</f>
        <v>0</v>
      </c>
      <c r="G137" s="145"/>
      <c r="H137" s="10">
        <f>'Efterkalkyl 2021'!H138</f>
        <v>0</v>
      </c>
      <c r="I137" s="145"/>
      <c r="J137" s="274"/>
    </row>
    <row r="138" spans="1:10" s="9" customFormat="1" ht="31.2" customHeight="1" x14ac:dyDescent="0.25">
      <c r="A138" s="386" t="s">
        <v>121</v>
      </c>
      <c r="B138" s="147">
        <f>SUM(B136:B137)</f>
        <v>0</v>
      </c>
      <c r="C138" s="145"/>
      <c r="D138" s="147">
        <f>SUM(D136:D137)</f>
        <v>0</v>
      </c>
      <c r="E138" s="145"/>
      <c r="F138" s="147">
        <f>SUM(F136:F137)</f>
        <v>0</v>
      </c>
      <c r="G138" s="145"/>
      <c r="H138" s="147">
        <f>SUM(H136:H137)</f>
        <v>0</v>
      </c>
      <c r="I138" s="145"/>
      <c r="J138" s="274"/>
    </row>
    <row r="139" spans="1:10" s="14" customFormat="1" ht="58.2" customHeight="1" x14ac:dyDescent="0.3">
      <c r="A139" s="378" t="s">
        <v>122</v>
      </c>
      <c r="B139" s="102"/>
      <c r="C139" s="296"/>
      <c r="D139" s="102"/>
      <c r="E139" s="296"/>
      <c r="F139" s="102"/>
      <c r="G139" s="296"/>
      <c r="H139" s="102"/>
      <c r="I139" s="296"/>
      <c r="J139" s="274"/>
    </row>
    <row r="140" spans="1:10" s="14" customFormat="1" ht="43.2" customHeight="1" x14ac:dyDescent="0.25">
      <c r="A140" s="148" t="s">
        <v>92</v>
      </c>
      <c r="B140" s="43">
        <f>B105</f>
        <v>0</v>
      </c>
      <c r="C140" s="297"/>
      <c r="D140" s="43">
        <f>D105</f>
        <v>0</v>
      </c>
      <c r="E140" s="297"/>
      <c r="F140" s="43">
        <f>F105</f>
        <v>0</v>
      </c>
      <c r="G140" s="297"/>
      <c r="H140" s="43">
        <f>H105</f>
        <v>0</v>
      </c>
      <c r="I140" s="297"/>
      <c r="J140" s="274"/>
    </row>
    <row r="141" spans="1:10" s="14" customFormat="1" ht="43.2" customHeight="1" x14ac:dyDescent="0.25">
      <c r="A141" s="148" t="s">
        <v>93</v>
      </c>
      <c r="B141" s="43">
        <f>B106</f>
        <v>0</v>
      </c>
      <c r="C141" s="297"/>
      <c r="D141" s="43">
        <f>D106</f>
        <v>0</v>
      </c>
      <c r="E141" s="297"/>
      <c r="F141" s="43">
        <f>F106</f>
        <v>0</v>
      </c>
      <c r="G141" s="297"/>
      <c r="H141" s="43">
        <f>H106</f>
        <v>0</v>
      </c>
      <c r="I141" s="297"/>
      <c r="J141" s="274"/>
    </row>
    <row r="142" spans="1:10" s="14" customFormat="1" ht="43.2" customHeight="1" x14ac:dyDescent="0.25">
      <c r="A142" s="149" t="s">
        <v>123</v>
      </c>
      <c r="B142" s="43">
        <f>B108</f>
        <v>0</v>
      </c>
      <c r="C142" s="297"/>
      <c r="D142" s="43">
        <f>D108</f>
        <v>0</v>
      </c>
      <c r="E142" s="297"/>
      <c r="F142" s="43">
        <f>F108</f>
        <v>0</v>
      </c>
      <c r="G142" s="297"/>
      <c r="H142" s="43">
        <f>H108</f>
        <v>0</v>
      </c>
      <c r="I142" s="297"/>
      <c r="J142" s="274"/>
    </row>
    <row r="143" spans="1:10" s="7" customFormat="1" ht="43.2" customHeight="1" x14ac:dyDescent="0.25">
      <c r="A143" s="149" t="s">
        <v>124</v>
      </c>
      <c r="B143" s="43">
        <f>B109</f>
        <v>0</v>
      </c>
      <c r="C143" s="297"/>
      <c r="D143" s="43">
        <f>D109</f>
        <v>0</v>
      </c>
      <c r="E143" s="297"/>
      <c r="F143" s="43">
        <f>F109</f>
        <v>0</v>
      </c>
      <c r="G143" s="297"/>
      <c r="H143" s="43">
        <f>H109</f>
        <v>0</v>
      </c>
      <c r="I143" s="297"/>
      <c r="J143" s="274"/>
    </row>
    <row r="144" spans="1:10" s="14" customFormat="1" ht="31.2" customHeight="1" x14ac:dyDescent="0.25">
      <c r="A144" s="149" t="s">
        <v>109</v>
      </c>
      <c r="B144" s="43">
        <f>B122</f>
        <v>0</v>
      </c>
      <c r="C144" s="297"/>
      <c r="D144" s="43">
        <f>D122</f>
        <v>0</v>
      </c>
      <c r="E144" s="297"/>
      <c r="F144" s="43">
        <f>F122</f>
        <v>0</v>
      </c>
      <c r="G144" s="297"/>
      <c r="H144" s="43">
        <f>H122</f>
        <v>0</v>
      </c>
      <c r="I144" s="297"/>
      <c r="J144" s="274"/>
    </row>
    <row r="145" spans="1:10" s="14" customFormat="1" ht="31.2" customHeight="1" x14ac:dyDescent="0.25">
      <c r="A145" s="149" t="s">
        <v>116</v>
      </c>
      <c r="B145" s="43">
        <f>B132</f>
        <v>0</v>
      </c>
      <c r="C145" s="297"/>
      <c r="D145" s="43">
        <f>D132</f>
        <v>0</v>
      </c>
      <c r="E145" s="297"/>
      <c r="F145" s="43">
        <f>F132</f>
        <v>0</v>
      </c>
      <c r="G145" s="297"/>
      <c r="H145" s="43">
        <f>H132</f>
        <v>0</v>
      </c>
      <c r="I145" s="297"/>
      <c r="J145" s="274"/>
    </row>
    <row r="146" spans="1:10" s="14" customFormat="1" ht="34.200000000000003" customHeight="1" thickBot="1" x14ac:dyDescent="0.3">
      <c r="A146" s="139" t="s">
        <v>125</v>
      </c>
      <c r="B146" s="67">
        <f>B138</f>
        <v>0</v>
      </c>
      <c r="C146" s="297"/>
      <c r="D146" s="67">
        <f>D138</f>
        <v>0</v>
      </c>
      <c r="E146" s="297"/>
      <c r="F146" s="67">
        <f>F138</f>
        <v>0</v>
      </c>
      <c r="G146" s="297"/>
      <c r="H146" s="67">
        <f>H138</f>
        <v>0</v>
      </c>
      <c r="I146" s="297"/>
      <c r="J146" s="274"/>
    </row>
    <row r="147" spans="1:10" s="14" customFormat="1" ht="45.6" customHeight="1" thickTop="1" x14ac:dyDescent="0.25">
      <c r="A147" s="377" t="s">
        <v>408</v>
      </c>
      <c r="B147" s="150">
        <f>SUM(B140:B146)</f>
        <v>0</v>
      </c>
      <c r="C147" s="298"/>
      <c r="D147" s="150">
        <f>SUM(D140:D146)</f>
        <v>0</v>
      </c>
      <c r="E147" s="298"/>
      <c r="F147" s="150">
        <f>SUM(F140:F146)</f>
        <v>0</v>
      </c>
      <c r="G147" s="298"/>
      <c r="H147" s="150">
        <f>SUM(H140:H146)</f>
        <v>0</v>
      </c>
      <c r="I147" s="298"/>
      <c r="J147" s="274"/>
    </row>
    <row r="148" spans="1:10" s="14" customFormat="1" ht="87.6" customHeight="1" x14ac:dyDescent="0.25">
      <c r="A148" s="345" t="s">
        <v>409</v>
      </c>
      <c r="B148"/>
      <c r="C148" s="298"/>
      <c r="D148" s="299"/>
      <c r="E148" s="298"/>
      <c r="F148" s="300"/>
      <c r="G148" s="340"/>
      <c r="H148" s="340"/>
      <c r="I148" s="340"/>
      <c r="J148" s="274"/>
    </row>
    <row r="149" spans="1:10" s="14" customFormat="1" ht="25.05" customHeight="1" x14ac:dyDescent="0.25">
      <c r="A149" s="133" t="s">
        <v>127</v>
      </c>
      <c r="B149" s="188"/>
      <c r="C149" s="297"/>
      <c r="D149" s="301"/>
      <c r="E149" s="336"/>
      <c r="F149" s="300"/>
      <c r="G149" s="340"/>
      <c r="H149" s="340"/>
      <c r="I149" s="340"/>
      <c r="J149" s="274"/>
    </row>
    <row r="150" spans="1:10" s="14" customFormat="1" ht="25.05" customHeight="1" x14ac:dyDescent="0.25">
      <c r="A150" s="186" t="s">
        <v>128</v>
      </c>
      <c r="B150" s="188"/>
      <c r="C150" s="297"/>
      <c r="D150" s="301"/>
      <c r="E150" s="336"/>
      <c r="F150" s="300"/>
      <c r="G150" s="340"/>
      <c r="H150" s="340"/>
      <c r="I150" s="340"/>
      <c r="J150" s="274"/>
    </row>
    <row r="151" spans="1:10" s="14" customFormat="1" ht="25.05" customHeight="1" x14ac:dyDescent="0.25">
      <c r="A151" s="187" t="s">
        <v>129</v>
      </c>
      <c r="B151" s="188"/>
      <c r="C151" s="297"/>
      <c r="D151" s="301"/>
      <c r="E151" s="336"/>
      <c r="F151" s="300"/>
      <c r="G151" s="340"/>
      <c r="H151" s="340"/>
      <c r="I151" s="340"/>
      <c r="J151" s="274"/>
    </row>
    <row r="152" spans="1:10" s="14" customFormat="1" ht="51.6" customHeight="1" thickBot="1" x14ac:dyDescent="0.35">
      <c r="A152" s="151" t="s">
        <v>130</v>
      </c>
      <c r="B152" s="323">
        <f>B149-(SUM(B150:B151))</f>
        <v>0</v>
      </c>
      <c r="C152" s="336"/>
      <c r="D152" s="294"/>
      <c r="E152" s="336"/>
      <c r="F152" s="300"/>
      <c r="G152"/>
      <c r="H152" s="340"/>
      <c r="I152" s="340"/>
      <c r="J152" s="308"/>
    </row>
    <row r="153" spans="1:10" s="7" customFormat="1" ht="56.4" customHeight="1" thickTop="1" thickBot="1" x14ac:dyDescent="0.3">
      <c r="A153" s="106" t="s">
        <v>131</v>
      </c>
      <c r="B153" s="324">
        <f>ROUNDDOWN(B147-B152,2)</f>
        <v>0</v>
      </c>
      <c r="C153" s="310" t="str">
        <f>IF((B153)=0,"",IF((B153)&lt;&gt;0,"Kontrollera siffrorna!"))</f>
        <v/>
      </c>
      <c r="D153" s="294"/>
      <c r="E153" s="336"/>
      <c r="F153" s="71"/>
      <c r="G153" s="336"/>
      <c r="H153" s="336"/>
      <c r="I153" s="336"/>
      <c r="J153" s="274"/>
    </row>
    <row r="154" spans="1:10" s="14" customFormat="1" ht="38.4" customHeight="1" thickTop="1" x14ac:dyDescent="0.25">
      <c r="A154" s="133" t="s">
        <v>132</v>
      </c>
      <c r="B154" s="188">
        <f>'Efterkalkyl 2021'!B149</f>
        <v>0</v>
      </c>
      <c r="C154" s="343"/>
      <c r="D154" s="301"/>
      <c r="E154" s="336"/>
      <c r="F154" s="300"/>
      <c r="G154" s="340"/>
      <c r="H154" s="340"/>
      <c r="I154" s="340"/>
      <c r="J154" s="274"/>
    </row>
    <row r="155" spans="1:10" s="14" customFormat="1" ht="38.4" customHeight="1" x14ac:dyDescent="0.25">
      <c r="A155" s="133" t="s">
        <v>133</v>
      </c>
      <c r="B155" s="188">
        <f>'Efterkalkyl 2021'!B150</f>
        <v>0</v>
      </c>
      <c r="C155" s="343"/>
      <c r="D155" s="301"/>
      <c r="E155" s="336"/>
      <c r="F155" s="300"/>
      <c r="G155" s="340"/>
      <c r="H155" s="340"/>
      <c r="I155" s="340"/>
      <c r="J155" s="274"/>
    </row>
    <row r="156" spans="1:10" s="14" customFormat="1" ht="38.4" customHeight="1" thickBot="1" x14ac:dyDescent="0.3">
      <c r="A156" s="133" t="s">
        <v>134</v>
      </c>
      <c r="B156" s="188">
        <f>'Efterkalkyl 2021'!B151</f>
        <v>0</v>
      </c>
      <c r="C156" s="343"/>
      <c r="D156" s="301"/>
      <c r="E156" s="336"/>
      <c r="F156" s="300"/>
      <c r="G156" s="340"/>
      <c r="H156" s="340"/>
      <c r="I156" s="340"/>
      <c r="J156" s="274"/>
    </row>
    <row r="157" spans="1:10" s="14" customFormat="1" ht="46.2" customHeight="1" thickTop="1" x14ac:dyDescent="0.3">
      <c r="A157" s="152" t="s">
        <v>135</v>
      </c>
      <c r="B157" s="325">
        <f>B154-(SUM(B155:B156))</f>
        <v>0</v>
      </c>
      <c r="C157"/>
      <c r="D157" s="301"/>
      <c r="E157" s="336"/>
      <c r="F157" s="300"/>
      <c r="G157" s="340"/>
      <c r="H157" s="340"/>
      <c r="I157" s="340"/>
      <c r="J157" s="308"/>
    </row>
    <row r="158" spans="1:10" s="107" customFormat="1" ht="61.8" customHeight="1" x14ac:dyDescent="0.3">
      <c r="A158" s="189" t="s">
        <v>136</v>
      </c>
      <c r="B158" s="336"/>
      <c r="C158" s="71"/>
      <c r="D158" s="301"/>
      <c r="E158" s="95"/>
      <c r="F158" s="313"/>
      <c r="G158" s="314"/>
      <c r="H158" s="314"/>
      <c r="I158" s="314"/>
      <c r="J158" s="277"/>
    </row>
    <row r="159" spans="1:10" s="107" customFormat="1" ht="36" customHeight="1" x14ac:dyDescent="0.25">
      <c r="A159" s="381" t="s">
        <v>137</v>
      </c>
      <c r="B159" s="153"/>
      <c r="C159" s="81"/>
      <c r="D159" s="278"/>
      <c r="E159" s="95"/>
      <c r="F159" s="278"/>
      <c r="G159" s="314"/>
      <c r="H159" s="278"/>
      <c r="I159" s="314"/>
      <c r="J159" s="277"/>
    </row>
    <row r="160" spans="1:10" ht="25.05" customHeight="1" x14ac:dyDescent="0.25">
      <c r="A160" s="182" t="s">
        <v>138</v>
      </c>
      <c r="B160" s="82"/>
      <c r="C160" s="81"/>
      <c r="D160" s="279"/>
      <c r="F160" s="279"/>
      <c r="G160" s="336"/>
      <c r="H160" s="279"/>
      <c r="I160" s="336"/>
    </row>
    <row r="161" spans="1:10" ht="25.05" customHeight="1" x14ac:dyDescent="0.25">
      <c r="A161" s="175" t="s">
        <v>139</v>
      </c>
      <c r="B161" s="82"/>
      <c r="C161" s="81"/>
      <c r="D161" s="279"/>
      <c r="F161" s="279"/>
      <c r="G161" s="336"/>
      <c r="H161" s="279"/>
      <c r="I161" s="336"/>
    </row>
    <row r="162" spans="1:10" ht="25.05" customHeight="1" x14ac:dyDescent="0.25">
      <c r="A162" s="182" t="s">
        <v>140</v>
      </c>
      <c r="B162" s="82"/>
      <c r="C162" s="81"/>
      <c r="D162" s="279"/>
      <c r="F162" s="279"/>
      <c r="G162" s="336"/>
      <c r="H162" s="279"/>
      <c r="I162" s="336"/>
    </row>
    <row r="163" spans="1:10" ht="25.05" customHeight="1" x14ac:dyDescent="0.25">
      <c r="A163" s="182" t="s">
        <v>141</v>
      </c>
      <c r="B163" s="82"/>
      <c r="C163" s="81"/>
      <c r="D163" s="279"/>
      <c r="F163" s="279"/>
      <c r="G163" s="336"/>
      <c r="H163" s="279"/>
      <c r="I163" s="336"/>
    </row>
    <row r="164" spans="1:10" ht="25.05" customHeight="1" x14ac:dyDescent="0.25">
      <c r="A164" s="184" t="s">
        <v>142</v>
      </c>
      <c r="B164" s="83"/>
      <c r="C164" s="71"/>
      <c r="D164" s="117"/>
      <c r="F164" s="117"/>
      <c r="G164" s="336"/>
      <c r="H164" s="117"/>
      <c r="I164" s="336"/>
    </row>
    <row r="165" spans="1:10" ht="25.05" customHeight="1" x14ac:dyDescent="0.25">
      <c r="A165" s="185" t="s">
        <v>143</v>
      </c>
      <c r="B165" s="84">
        <f>SUM(B160:B164)</f>
        <v>0</v>
      </c>
      <c r="C165" s="71"/>
      <c r="D165" s="280">
        <f>SUM(D160:D164)</f>
        <v>0</v>
      </c>
      <c r="F165" s="280">
        <f>SUM(F160:F164)</f>
        <v>0</v>
      </c>
      <c r="G165" s="336"/>
      <c r="H165" s="280">
        <f>SUM(H160:H164)</f>
        <v>0</v>
      </c>
      <c r="I165" s="336"/>
    </row>
    <row r="166" spans="1:10" ht="25.05" customHeight="1" x14ac:dyDescent="0.25">
      <c r="A166" s="175" t="s">
        <v>144</v>
      </c>
      <c r="B166" s="85">
        <f>B18+B19+B20+B21+B66+B82+B114+B124+B48</f>
        <v>0</v>
      </c>
      <c r="C166" s="71"/>
      <c r="D166" s="281">
        <f>D18+D19+D20+D21+D66+D82+D114+D124+D48</f>
        <v>0</v>
      </c>
      <c r="F166" s="281">
        <f>F18+F19+F20+F21+F66+F82+F114+F124+F48</f>
        <v>0</v>
      </c>
      <c r="G166" s="336"/>
      <c r="H166" s="281">
        <f>H18+H19+H20+H21+H66+H82+H114+H124+H48</f>
        <v>0</v>
      </c>
      <c r="I166" s="336"/>
    </row>
    <row r="167" spans="1:10" s="403" customFormat="1" ht="25.05" customHeight="1" x14ac:dyDescent="0.25">
      <c r="A167" s="175" t="s">
        <v>145</v>
      </c>
      <c r="B167" s="86">
        <f>-(B46-B41-B43-B24+B68+B72+B74+B86+B88-B115-B125+B71+B51+B54+B55+B57-B44-B102)</f>
        <v>0</v>
      </c>
      <c r="C167" s="71"/>
      <c r="D167" s="86">
        <f>-(D46-D41-D43-D24+D68+D72+D74+D86+D88-D115-D125+D71+D51+D54+D55+D57-D44-D102)</f>
        <v>0</v>
      </c>
      <c r="E167" s="39"/>
      <c r="F167" s="86">
        <f>-(F46-F41-F43-F24+F68+F72+F74+F86+F88-F115-F125+F71+F51+F54+F55+F57-F44-F102)</f>
        <v>0</v>
      </c>
      <c r="G167" s="71"/>
      <c r="H167" s="86">
        <f>-(H46-H41-H43-H24+H68+H72+H74+H86+H88-H115-H125+H71+H51+H54+H55+H57-H44-H102)</f>
        <v>0</v>
      </c>
      <c r="I167" s="71"/>
      <c r="J167" s="274"/>
    </row>
    <row r="168" spans="1:10" ht="25.05" customHeight="1" x14ac:dyDescent="0.25">
      <c r="A168" s="182" t="s">
        <v>140</v>
      </c>
      <c r="B168" s="85">
        <f>B162</f>
        <v>0</v>
      </c>
      <c r="C168" s="71"/>
      <c r="D168" s="281">
        <f>D162</f>
        <v>0</v>
      </c>
      <c r="F168" s="281">
        <f>F162</f>
        <v>0</v>
      </c>
      <c r="G168" s="336"/>
      <c r="H168" s="281">
        <f>H162</f>
        <v>0</v>
      </c>
      <c r="I168" s="336"/>
    </row>
    <row r="169" spans="1:10" ht="25.05" customHeight="1" x14ac:dyDescent="0.25">
      <c r="A169" s="182" t="s">
        <v>141</v>
      </c>
      <c r="B169" s="85">
        <f>B163</f>
        <v>0</v>
      </c>
      <c r="C169" s="71"/>
      <c r="D169" s="281">
        <f>D163</f>
        <v>0</v>
      </c>
      <c r="F169" s="281">
        <f>F163</f>
        <v>0</v>
      </c>
      <c r="G169" s="336"/>
      <c r="H169" s="281">
        <f>H163</f>
        <v>0</v>
      </c>
      <c r="I169" s="336"/>
    </row>
    <row r="170" spans="1:10" ht="25.05" customHeight="1" x14ac:dyDescent="0.25">
      <c r="A170" s="184" t="s">
        <v>142</v>
      </c>
      <c r="B170" s="93">
        <f>-B44</f>
        <v>0</v>
      </c>
      <c r="C170" s="71"/>
      <c r="D170" s="287">
        <f>-D44</f>
        <v>0</v>
      </c>
      <c r="F170" s="287">
        <f>-F44</f>
        <v>0</v>
      </c>
      <c r="G170" s="336"/>
      <c r="H170" s="287">
        <f>-H44</f>
        <v>0</v>
      </c>
      <c r="I170" s="336"/>
    </row>
    <row r="171" spans="1:10" ht="25.05" customHeight="1" x14ac:dyDescent="0.25">
      <c r="A171" s="185" t="s">
        <v>146</v>
      </c>
      <c r="B171" s="84">
        <f>SUM(B166:B170)</f>
        <v>0</v>
      </c>
      <c r="C171" s="71"/>
      <c r="D171" s="280">
        <f>SUM(D166:D170)</f>
        <v>0</v>
      </c>
      <c r="F171" s="280">
        <f>SUM(F166:F170)</f>
        <v>0</v>
      </c>
      <c r="G171" s="336"/>
      <c r="H171" s="280">
        <f>SUM(H166:H170)</f>
        <v>0</v>
      </c>
      <c r="I171" s="336"/>
    </row>
    <row r="172" spans="1:10" ht="25.05" customHeight="1" x14ac:dyDescent="0.25">
      <c r="A172" s="175" t="s">
        <v>147</v>
      </c>
      <c r="B172" s="88">
        <f>ROUNDDOWN(B165-B171,2)</f>
        <v>0</v>
      </c>
      <c r="C172" s="89" t="str">
        <f>IF((B172)=0,"",IF((B172)&lt;&gt;0,"Kontrollera siffrorna!"))</f>
        <v/>
      </c>
      <c r="D172" s="283">
        <f>ROUNDDOWN(D165-D171,2)</f>
        <v>0</v>
      </c>
      <c r="F172" s="283">
        <f>ROUNDDOWN(F165-F171,2)</f>
        <v>0</v>
      </c>
      <c r="G172" s="336"/>
      <c r="H172" s="283">
        <f>ROUNDDOWN(H165-H171,2)</f>
        <v>0</v>
      </c>
      <c r="I172" s="336"/>
    </row>
    <row r="173" spans="1:10" ht="25.05" customHeight="1" x14ac:dyDescent="0.25">
      <c r="A173" s="381" t="s">
        <v>148</v>
      </c>
      <c r="B173" s="153"/>
      <c r="C173" s="71"/>
      <c r="D173" s="278"/>
      <c r="F173" s="278"/>
      <c r="G173" s="336"/>
      <c r="H173" s="278"/>
      <c r="I173" s="336"/>
    </row>
    <row r="174" spans="1:10" ht="25.05" customHeight="1" x14ac:dyDescent="0.25">
      <c r="A174" s="182" t="s">
        <v>149</v>
      </c>
      <c r="B174" s="82"/>
      <c r="C174" s="71"/>
      <c r="D174" s="279"/>
      <c r="F174" s="279"/>
      <c r="G174" s="336"/>
      <c r="H174" s="279"/>
      <c r="I174" s="336"/>
    </row>
    <row r="175" spans="1:10" ht="25.05" customHeight="1" x14ac:dyDescent="0.25">
      <c r="A175" s="175" t="s">
        <v>150</v>
      </c>
      <c r="B175" s="87">
        <f>-B162</f>
        <v>0</v>
      </c>
      <c r="C175" s="71"/>
      <c r="D175" s="282">
        <f>-D162</f>
        <v>0</v>
      </c>
      <c r="F175" s="282">
        <f>-F162</f>
        <v>0</v>
      </c>
      <c r="G175" s="336"/>
      <c r="H175" s="282">
        <f>-H162</f>
        <v>0</v>
      </c>
      <c r="I175" s="336"/>
    </row>
    <row r="176" spans="1:10" ht="25.05" customHeight="1" x14ac:dyDescent="0.25">
      <c r="A176" s="175" t="s">
        <v>151</v>
      </c>
      <c r="B176" s="88">
        <f>SUM(B174:B175)</f>
        <v>0</v>
      </c>
      <c r="C176" s="71"/>
      <c r="D176" s="283">
        <f>SUM(D174:D175)</f>
        <v>0</v>
      </c>
      <c r="F176" s="283">
        <f>SUM(F174:F175)</f>
        <v>0</v>
      </c>
      <c r="G176" s="336"/>
      <c r="H176" s="283">
        <f>SUM(H174:H175)</f>
        <v>0</v>
      </c>
      <c r="I176" s="336"/>
    </row>
    <row r="177" spans="1:10" ht="25.05" customHeight="1" x14ac:dyDescent="0.25">
      <c r="A177" s="182" t="s">
        <v>152</v>
      </c>
      <c r="B177" s="90">
        <f>'Efterkalkyl 2021'!B174</f>
        <v>0</v>
      </c>
      <c r="C177" s="71"/>
      <c r="D177" s="284">
        <f>'Efterkalkyl 2021'!D174</f>
        <v>0</v>
      </c>
      <c r="F177" s="284">
        <f>'Efterkalkyl 2021'!F174</f>
        <v>0</v>
      </c>
      <c r="G177" s="336"/>
      <c r="H177" s="284">
        <f>'Efterkalkyl 2021'!H174</f>
        <v>0</v>
      </c>
      <c r="I177" s="336"/>
    </row>
    <row r="178" spans="1:10" ht="25.05" customHeight="1" x14ac:dyDescent="0.25">
      <c r="A178" s="183" t="s">
        <v>153</v>
      </c>
      <c r="B178" s="84">
        <f>B176-B177</f>
        <v>0</v>
      </c>
      <c r="C178" s="71"/>
      <c r="D178" s="280">
        <f>D176-D177</f>
        <v>0</v>
      </c>
      <c r="F178" s="280">
        <f>F176-F177</f>
        <v>0</v>
      </c>
      <c r="G178" s="336"/>
      <c r="H178" s="280">
        <f>H176-H177</f>
        <v>0</v>
      </c>
      <c r="I178" s="336"/>
    </row>
    <row r="179" spans="1:10" s="403" customFormat="1" ht="30.6" customHeight="1" x14ac:dyDescent="0.25">
      <c r="A179" s="174" t="s">
        <v>154</v>
      </c>
      <c r="B179" s="85">
        <f>-B97+B41+B87</f>
        <v>0</v>
      </c>
      <c r="C179" s="71"/>
      <c r="D179" s="85">
        <f>-D97+D41+D87</f>
        <v>0</v>
      </c>
      <c r="E179" s="39"/>
      <c r="F179" s="85">
        <f>-F97+F41+F87</f>
        <v>0</v>
      </c>
      <c r="G179" s="71"/>
      <c r="H179" s="85">
        <f>-H97+H41+H87</f>
        <v>0</v>
      </c>
      <c r="I179" s="71"/>
      <c r="J179" s="274"/>
    </row>
    <row r="180" spans="1:10" ht="25.05" customHeight="1" x14ac:dyDescent="0.25">
      <c r="A180" s="174" t="s">
        <v>155</v>
      </c>
      <c r="B180" s="85">
        <f>B117</f>
        <v>0</v>
      </c>
      <c r="C180" s="71"/>
      <c r="D180" s="281">
        <f>D117</f>
        <v>0</v>
      </c>
      <c r="F180" s="281">
        <f>F117</f>
        <v>0</v>
      </c>
      <c r="G180" s="336"/>
      <c r="H180" s="281">
        <f>H117</f>
        <v>0</v>
      </c>
      <c r="I180" s="336"/>
    </row>
    <row r="181" spans="1:10" ht="25.05" customHeight="1" x14ac:dyDescent="0.25">
      <c r="A181" s="174" t="s">
        <v>156</v>
      </c>
      <c r="B181" s="85">
        <f>B127</f>
        <v>0</v>
      </c>
      <c r="C181" s="71"/>
      <c r="D181" s="281">
        <f>D127</f>
        <v>0</v>
      </c>
      <c r="E181" s="91"/>
      <c r="F181" s="281">
        <f>F127</f>
        <v>0</v>
      </c>
      <c r="G181" s="336"/>
      <c r="H181" s="281">
        <f>H127</f>
        <v>0</v>
      </c>
      <c r="I181" s="336"/>
    </row>
    <row r="182" spans="1:10" ht="25.05" customHeight="1" x14ac:dyDescent="0.25">
      <c r="A182" s="175" t="s">
        <v>151</v>
      </c>
      <c r="B182" s="315">
        <f>B179-B181-B180</f>
        <v>0</v>
      </c>
      <c r="C182" s="71"/>
      <c r="D182" s="285">
        <f>D179-D181-D180</f>
        <v>0</v>
      </c>
      <c r="F182" s="285">
        <f>F179-F181-F180</f>
        <v>0</v>
      </c>
      <c r="G182" s="336"/>
      <c r="H182" s="285">
        <f>H179-H181-H180</f>
        <v>0</v>
      </c>
      <c r="I182" s="336"/>
    </row>
    <row r="183" spans="1:10" ht="25.05" customHeight="1" x14ac:dyDescent="0.25">
      <c r="A183" s="175" t="s">
        <v>147</v>
      </c>
      <c r="B183" s="85">
        <f>ROUNDDOWN(IF(B178&gt;0,B178-B182,-B178+B182),2)</f>
        <v>0</v>
      </c>
      <c r="C183" s="92" t="str">
        <f>IF((B183)=0,"",IF((B183)&lt;&gt;0,"Kontrollera siffrorna!"))</f>
        <v/>
      </c>
      <c r="D183" s="281">
        <f>ROUNDDOWN(IF(D178&gt;0,D178-D182,-D178+D182),2)</f>
        <v>0</v>
      </c>
      <c r="F183" s="281">
        <f>ROUNDDOWN(IF(F178&gt;0,F178-F182,-F178+F182),2)</f>
        <v>0</v>
      </c>
      <c r="G183" s="336"/>
      <c r="H183" s="281">
        <f>ROUNDDOWN(IF(H178&gt;0,H178-H182,-H178+H182),2)</f>
        <v>0</v>
      </c>
      <c r="I183" s="336"/>
    </row>
    <row r="184" spans="1:10" ht="25.05" customHeight="1" x14ac:dyDescent="0.25">
      <c r="A184" s="380" t="s">
        <v>157</v>
      </c>
      <c r="B184" s="158"/>
      <c r="C184" s="71"/>
      <c r="D184" s="286"/>
      <c r="F184" s="286"/>
      <c r="G184" s="336"/>
      <c r="H184" s="286"/>
      <c r="I184" s="336"/>
    </row>
    <row r="185" spans="1:10" ht="25.05" customHeight="1" x14ac:dyDescent="0.25">
      <c r="A185" s="174" t="s">
        <v>158</v>
      </c>
      <c r="B185" s="82"/>
      <c r="C185" s="71"/>
      <c r="D185" s="279"/>
      <c r="F185" s="279"/>
      <c r="G185" s="336"/>
      <c r="H185" s="279"/>
      <c r="I185" s="336"/>
    </row>
    <row r="186" spans="1:10" ht="25.05" customHeight="1" x14ac:dyDescent="0.25">
      <c r="A186" s="175" t="s">
        <v>159</v>
      </c>
      <c r="B186" s="90"/>
      <c r="C186" s="71"/>
      <c r="D186" s="284"/>
      <c r="F186" s="284"/>
      <c r="G186" s="336"/>
      <c r="H186" s="284"/>
      <c r="I186" s="336"/>
    </row>
    <row r="187" spans="1:10" ht="25.05" customHeight="1" x14ac:dyDescent="0.25">
      <c r="A187" s="175" t="s">
        <v>151</v>
      </c>
      <c r="B187" s="88">
        <f>SUM(B185:B186)</f>
        <v>0</v>
      </c>
      <c r="C187" s="71"/>
      <c r="D187" s="283">
        <f>SUM(D185:D186)</f>
        <v>0</v>
      </c>
      <c r="F187" s="283">
        <f>SUM(F185:F186)</f>
        <v>0</v>
      </c>
      <c r="G187" s="336"/>
      <c r="H187" s="283">
        <f>SUM(H185:H186)</f>
        <v>0</v>
      </c>
      <c r="I187" s="336"/>
    </row>
    <row r="188" spans="1:10" ht="25.05" customHeight="1" x14ac:dyDescent="0.25">
      <c r="A188" s="174" t="s">
        <v>160</v>
      </c>
      <c r="B188" s="82">
        <f>'Efterkalkyl 2021'!B185</f>
        <v>0</v>
      </c>
      <c r="C188" s="71"/>
      <c r="D188" s="279">
        <f>'Efterkalkyl 2021'!D185</f>
        <v>0</v>
      </c>
      <c r="F188" s="279">
        <f>'Efterkalkyl 2021'!F185</f>
        <v>0</v>
      </c>
      <c r="G188" s="336"/>
      <c r="H188" s="279">
        <f>'Efterkalkyl 2021'!H185</f>
        <v>0</v>
      </c>
      <c r="I188" s="336"/>
    </row>
    <row r="189" spans="1:10" ht="25.05" customHeight="1" x14ac:dyDescent="0.25">
      <c r="A189" s="174" t="s">
        <v>161</v>
      </c>
      <c r="B189" s="90">
        <f>'Efterkalkyl 2021'!B186</f>
        <v>0</v>
      </c>
      <c r="C189" s="71"/>
      <c r="D189" s="284">
        <f>'Efterkalkyl 2021'!D186</f>
        <v>0</v>
      </c>
      <c r="F189" s="284">
        <f>'Efterkalkyl 2021'!F186</f>
        <v>0</v>
      </c>
      <c r="G189" s="336"/>
      <c r="H189" s="284">
        <f>'Efterkalkyl 2021'!H186</f>
        <v>0</v>
      </c>
      <c r="I189" s="336"/>
    </row>
    <row r="190" spans="1:10" ht="25.05" customHeight="1" x14ac:dyDescent="0.25">
      <c r="A190" s="175" t="s">
        <v>151</v>
      </c>
      <c r="B190" s="93">
        <f>SUM(B188:B189)</f>
        <v>0</v>
      </c>
      <c r="C190" s="71"/>
      <c r="D190" s="287">
        <f>SUM(D188:D189)</f>
        <v>0</v>
      </c>
      <c r="F190" s="287">
        <f>SUM(F188:F189)</f>
        <v>0</v>
      </c>
      <c r="G190" s="336"/>
      <c r="H190" s="287">
        <f>SUM(H188:H189)</f>
        <v>0</v>
      </c>
      <c r="I190" s="336"/>
    </row>
    <row r="191" spans="1:10" ht="25.05" customHeight="1" x14ac:dyDescent="0.25">
      <c r="A191" s="109" t="s">
        <v>162</v>
      </c>
      <c r="B191" s="84">
        <f>B187-B190</f>
        <v>0</v>
      </c>
      <c r="C191" s="71"/>
      <c r="D191" s="280">
        <f>D187-D190</f>
        <v>0</v>
      </c>
      <c r="F191" s="280">
        <f>F187-F190</f>
        <v>0</v>
      </c>
      <c r="G191" s="336"/>
      <c r="H191" s="280">
        <f>H187-H190</f>
        <v>0</v>
      </c>
      <c r="I191" s="336"/>
    </row>
    <row r="192" spans="1:10" ht="31.2" customHeight="1" x14ac:dyDescent="0.25">
      <c r="A192" s="174" t="s">
        <v>163</v>
      </c>
      <c r="B192" s="85">
        <f>B99+B23-B43-B52-B53-B69-B70</f>
        <v>0</v>
      </c>
      <c r="C192" s="71"/>
      <c r="D192" s="281">
        <f>D99+D23-D43-D52-D53-D69-D70</f>
        <v>0</v>
      </c>
      <c r="F192" s="281">
        <f>F99+F23-F43-F52-F53-F69-F70</f>
        <v>0</v>
      </c>
      <c r="G192" s="336"/>
      <c r="H192" s="281">
        <f>H99+H23-H43-H52-H53-H69-H70</f>
        <v>0</v>
      </c>
      <c r="I192" s="336"/>
    </row>
    <row r="193" spans="1:9" ht="25.05" customHeight="1" x14ac:dyDescent="0.25">
      <c r="A193" s="174" t="s">
        <v>164</v>
      </c>
      <c r="B193" s="85">
        <f>B116</f>
        <v>0</v>
      </c>
      <c r="C193" s="71"/>
      <c r="D193" s="281">
        <f>D116</f>
        <v>0</v>
      </c>
      <c r="F193" s="281">
        <f>F116</f>
        <v>0</v>
      </c>
      <c r="G193" s="336"/>
      <c r="H193" s="281">
        <f>H116</f>
        <v>0</v>
      </c>
      <c r="I193" s="336"/>
    </row>
    <row r="194" spans="1:9" ht="25.05" customHeight="1" x14ac:dyDescent="0.25">
      <c r="A194" s="174" t="s">
        <v>165</v>
      </c>
      <c r="B194" s="93">
        <f>B126</f>
        <v>0</v>
      </c>
      <c r="C194" s="71"/>
      <c r="D194" s="287">
        <f>D126</f>
        <v>0</v>
      </c>
      <c r="F194" s="287">
        <f>F126</f>
        <v>0</v>
      </c>
      <c r="G194" s="336"/>
      <c r="H194" s="287">
        <f>H126</f>
        <v>0</v>
      </c>
      <c r="I194" s="336"/>
    </row>
    <row r="195" spans="1:9" ht="25.05" customHeight="1" x14ac:dyDescent="0.25">
      <c r="A195" s="175" t="s">
        <v>151</v>
      </c>
      <c r="B195" s="88">
        <f>SUM(B192:B194)</f>
        <v>0</v>
      </c>
      <c r="C195" s="71"/>
      <c r="D195" s="283">
        <f>SUM(D192:D194)</f>
        <v>0</v>
      </c>
      <c r="F195" s="283">
        <f>SUM(F192:F194)</f>
        <v>0</v>
      </c>
      <c r="G195" s="336"/>
      <c r="H195" s="283">
        <f>SUM(H192:H194)</f>
        <v>0</v>
      </c>
      <c r="I195" s="336"/>
    </row>
    <row r="196" spans="1:9" ht="25.05" customHeight="1" x14ac:dyDescent="0.25">
      <c r="A196" s="175" t="s">
        <v>147</v>
      </c>
      <c r="B196" s="85">
        <f>ROUNDDOWN(IF(B191&gt;0,B191-B195,-B191+B195),2)</f>
        <v>0</v>
      </c>
      <c r="C196" s="92" t="str">
        <f>IF((B196)=0,"",IF((B196)&lt;&gt;0,"Kontrollera siffrorna!"))</f>
        <v/>
      </c>
      <c r="D196" s="281">
        <f>ROUNDDOWN(IF(D191&gt;0,D191-D195,-D191+D195),2)</f>
        <v>0</v>
      </c>
      <c r="F196" s="281">
        <f>ROUNDDOWN(IF(F191&gt;0,F191-F195,-F191+F195),2)</f>
        <v>0</v>
      </c>
      <c r="G196" s="336"/>
      <c r="H196" s="281">
        <f>ROUNDDOWN(IF(H191&gt;0,H191-H195,-H191+H195),2)</f>
        <v>0</v>
      </c>
      <c r="I196" s="336"/>
    </row>
    <row r="197" spans="1:9" ht="25.05" customHeight="1" x14ac:dyDescent="0.25">
      <c r="A197" s="379" t="s">
        <v>166</v>
      </c>
      <c r="B197" s="160"/>
      <c r="C197" s="71"/>
      <c r="D197" s="288"/>
      <c r="F197" s="288"/>
      <c r="G197" s="336"/>
      <c r="H197" s="288"/>
      <c r="I197" s="336"/>
    </row>
    <row r="198" spans="1:9" ht="25.05" customHeight="1" x14ac:dyDescent="0.25">
      <c r="A198" s="176" t="s">
        <v>167</v>
      </c>
      <c r="B198" s="82"/>
      <c r="C198" s="71"/>
      <c r="D198" s="279"/>
      <c r="F198" s="279"/>
      <c r="G198" s="336"/>
      <c r="H198" s="279"/>
      <c r="I198" s="336"/>
    </row>
    <row r="199" spans="1:9" ht="29.4" customHeight="1" x14ac:dyDescent="0.25">
      <c r="A199" s="176" t="s">
        <v>168</v>
      </c>
      <c r="B199" s="90">
        <f>'Efterkalkyl 2021'!B198</f>
        <v>0</v>
      </c>
      <c r="C199" s="71"/>
      <c r="D199" s="284">
        <f>'Efterkalkyl 2021'!D198</f>
        <v>0</v>
      </c>
      <c r="F199" s="284">
        <f>'Efterkalkyl 2021'!F198</f>
        <v>0</v>
      </c>
      <c r="G199" s="336"/>
      <c r="H199" s="284">
        <f>'Efterkalkyl 2021'!H198</f>
        <v>0</v>
      </c>
      <c r="I199" s="336"/>
    </row>
    <row r="200" spans="1:9" ht="25.05" customHeight="1" x14ac:dyDescent="0.25">
      <c r="A200" s="108" t="s">
        <v>169</v>
      </c>
      <c r="B200" s="84">
        <f>B198-B199</f>
        <v>0</v>
      </c>
      <c r="C200" s="71"/>
      <c r="D200" s="280">
        <f>D198-D199</f>
        <v>0</v>
      </c>
      <c r="F200" s="280">
        <f>F198-F199</f>
        <v>0</v>
      </c>
      <c r="G200" s="336"/>
      <c r="H200" s="280">
        <f>H198-H199</f>
        <v>0</v>
      </c>
      <c r="I200" s="336"/>
    </row>
    <row r="201" spans="1:9" ht="31.2" customHeight="1" x14ac:dyDescent="0.25">
      <c r="A201" s="177" t="s">
        <v>170</v>
      </c>
      <c r="B201" s="82">
        <f>B98</f>
        <v>0</v>
      </c>
      <c r="C201" s="71"/>
      <c r="D201" s="279">
        <f>D98</f>
        <v>0</v>
      </c>
      <c r="F201" s="279">
        <f>F98</f>
        <v>0</v>
      </c>
      <c r="G201" s="336"/>
      <c r="H201" s="279">
        <f>H98</f>
        <v>0</v>
      </c>
      <c r="I201" s="336"/>
    </row>
    <row r="202" spans="1:9" ht="25.05" customHeight="1" x14ac:dyDescent="0.25">
      <c r="A202" s="177" t="s">
        <v>171</v>
      </c>
      <c r="B202" s="82"/>
      <c r="C202" s="71"/>
      <c r="D202" s="279"/>
      <c r="F202" s="279"/>
      <c r="G202" s="336"/>
      <c r="H202" s="279"/>
      <c r="I202" s="336"/>
    </row>
    <row r="203" spans="1:9" ht="25.05" customHeight="1" x14ac:dyDescent="0.25">
      <c r="A203" s="177" t="s">
        <v>172</v>
      </c>
      <c r="B203" s="90"/>
      <c r="C203" s="71"/>
      <c r="D203" s="284"/>
      <c r="F203" s="284"/>
      <c r="G203" s="336"/>
      <c r="H203" s="284"/>
      <c r="I203" s="336"/>
    </row>
    <row r="204" spans="1:9" ht="25.05" customHeight="1" x14ac:dyDescent="0.25">
      <c r="A204" s="178" t="s">
        <v>151</v>
      </c>
      <c r="B204" s="94">
        <f>SUM(B201:B203)</f>
        <v>0</v>
      </c>
      <c r="C204" s="71"/>
      <c r="D204" s="289">
        <f>SUM(D201:D203)</f>
        <v>0</v>
      </c>
      <c r="F204" s="289">
        <f>SUM(F201:F203)</f>
        <v>0</v>
      </c>
      <c r="G204" s="336"/>
      <c r="H204" s="289">
        <f>SUM(H201:H203)</f>
        <v>0</v>
      </c>
      <c r="I204" s="336"/>
    </row>
    <row r="205" spans="1:9" ht="25.05" customHeight="1" x14ac:dyDescent="0.25">
      <c r="A205" s="110" t="s">
        <v>147</v>
      </c>
      <c r="B205" s="88">
        <f>ROUNDDOWN(IF(B200&gt;0,B200-B204,-B200-B204),2)</f>
        <v>0</v>
      </c>
      <c r="C205" s="92" t="str">
        <f>IF((B205)=0,"",IF((B205)&lt;&gt;0,"Kontrollera siffrorna!"))</f>
        <v/>
      </c>
      <c r="D205" s="283">
        <f>ROUNDDOWN(IF(D200&gt;0,D200-D204,-D200-D204),2)</f>
        <v>0</v>
      </c>
      <c r="F205" s="283">
        <f>ROUNDDOWN(IF(F200&gt;0,F200-F204,-F200-F204),2)</f>
        <v>0</v>
      </c>
      <c r="G205" s="336"/>
      <c r="H205" s="283">
        <f>ROUNDDOWN(IF(H200&gt;0,H200-H204,-H200-H204),2)</f>
        <v>0</v>
      </c>
      <c r="I205" s="336"/>
    </row>
    <row r="206" spans="1:9" ht="25.05" customHeight="1" x14ac:dyDescent="0.25">
      <c r="A206" s="380" t="s">
        <v>173</v>
      </c>
      <c r="B206" s="158"/>
      <c r="C206" s="71"/>
      <c r="D206" s="286"/>
      <c r="E206" s="95"/>
      <c r="F206" s="286"/>
      <c r="G206" s="336"/>
      <c r="H206" s="286"/>
      <c r="I206" s="336"/>
    </row>
    <row r="207" spans="1:9" ht="25.05" customHeight="1" x14ac:dyDescent="0.25">
      <c r="A207" s="175" t="s">
        <v>174</v>
      </c>
      <c r="B207" s="82"/>
      <c r="C207" s="71"/>
      <c r="D207" s="279"/>
      <c r="E207" s="95"/>
      <c r="F207" s="279"/>
      <c r="G207" s="336"/>
      <c r="H207" s="279"/>
      <c r="I207" s="336"/>
    </row>
    <row r="208" spans="1:9" ht="25.05" customHeight="1" x14ac:dyDescent="0.25">
      <c r="A208" s="175" t="s">
        <v>175</v>
      </c>
      <c r="B208" s="90">
        <f>'Efterkalkyl 2021'!B207</f>
        <v>0</v>
      </c>
      <c r="C208" s="71"/>
      <c r="D208" s="284">
        <f>'Efterkalkyl 2021'!D207</f>
        <v>0</v>
      </c>
      <c r="E208" s="95"/>
      <c r="F208" s="284">
        <f>'Efterkalkyl 2021'!F207</f>
        <v>0</v>
      </c>
      <c r="G208" s="336"/>
      <c r="H208" s="284">
        <f>'Efterkalkyl 2021'!H207</f>
        <v>0</v>
      </c>
      <c r="I208" s="336"/>
    </row>
    <row r="209" spans="1:9" ht="25.05" customHeight="1" x14ac:dyDescent="0.25">
      <c r="A209" s="179" t="s">
        <v>176</v>
      </c>
      <c r="B209" s="96">
        <f>B207-B208</f>
        <v>0</v>
      </c>
      <c r="C209" s="71"/>
      <c r="D209" s="290">
        <f>D207-D208</f>
        <v>0</v>
      </c>
      <c r="E209" s="95"/>
      <c r="F209" s="290">
        <f>F207-F208</f>
        <v>0</v>
      </c>
      <c r="G209" s="336"/>
      <c r="H209" s="290">
        <f>H207-H208</f>
        <v>0</v>
      </c>
      <c r="I209" s="336"/>
    </row>
    <row r="210" spans="1:9" ht="25.05" customHeight="1" x14ac:dyDescent="0.25">
      <c r="A210" s="175" t="s">
        <v>177</v>
      </c>
      <c r="B210" s="90"/>
      <c r="C210" s="71"/>
      <c r="D210" s="284"/>
      <c r="E210" s="95"/>
      <c r="F210" s="284"/>
      <c r="G210" s="336"/>
      <c r="H210" s="284"/>
      <c r="I210" s="336"/>
    </row>
    <row r="211" spans="1:9" ht="25.05" customHeight="1" x14ac:dyDescent="0.25">
      <c r="A211" s="175" t="s">
        <v>147</v>
      </c>
      <c r="B211" s="97">
        <f>ROUNDDOWN(IF(B209&gt;0,B209-B210,-B209-B210),2)</f>
        <v>0</v>
      </c>
      <c r="C211" s="71"/>
      <c r="D211" s="287">
        <f>ROUNDDOWN(IF(D209&gt;0,D209-D210,-D209-D210),2)</f>
        <v>0</v>
      </c>
      <c r="E211" s="95"/>
      <c r="F211" s="287">
        <f>ROUNDDOWN(IF(F209&gt;0,F209-F210,-F209-F210),2)</f>
        <v>0</v>
      </c>
      <c r="G211" s="336"/>
      <c r="H211" s="287">
        <f>ROUNDDOWN(IF(H209&gt;0,H209-H210,-H209-H210),2)</f>
        <v>0</v>
      </c>
      <c r="I211" s="336"/>
    </row>
    <row r="212" spans="1:9" ht="25.05" customHeight="1" x14ac:dyDescent="0.25">
      <c r="A212" s="380" t="s">
        <v>178</v>
      </c>
      <c r="B212" s="158"/>
      <c r="C212" s="71"/>
      <c r="E212" s="95"/>
      <c r="F212" s="40"/>
      <c r="G212" s="336"/>
      <c r="H212" s="336"/>
      <c r="I212" s="336"/>
    </row>
    <row r="213" spans="1:9" ht="31.2" customHeight="1" x14ac:dyDescent="0.25">
      <c r="A213" s="180" t="s">
        <v>179</v>
      </c>
      <c r="B213" s="98">
        <f>B61+B78+B93+B96+B121+B131+B137</f>
        <v>0</v>
      </c>
      <c r="C213" s="71"/>
      <c r="E213" s="95"/>
      <c r="F213" s="40"/>
      <c r="G213" s="336"/>
      <c r="H213" s="336"/>
      <c r="I213" s="336"/>
    </row>
    <row r="214" spans="1:9" ht="31.2" customHeight="1" x14ac:dyDescent="0.25">
      <c r="A214" s="180" t="s">
        <v>180</v>
      </c>
      <c r="B214" s="99">
        <f>B157</f>
        <v>0</v>
      </c>
      <c r="C214" s="71"/>
      <c r="E214" s="95"/>
      <c r="F214" s="40"/>
      <c r="G214" s="336"/>
      <c r="H214" s="336"/>
      <c r="I214" s="336"/>
    </row>
    <row r="215" spans="1:9" ht="31.2" customHeight="1" x14ac:dyDescent="0.25">
      <c r="A215" s="181" t="s">
        <v>147</v>
      </c>
      <c r="B215" s="93">
        <f>ROUNDDOWN(B213-B214,2)</f>
        <v>0</v>
      </c>
      <c r="C215" s="92" t="str">
        <f>IF((B215)=0,"",IF((B215)&lt;&gt;0,"Kontrollera siffrorna!"))</f>
        <v/>
      </c>
      <c r="E215" s="95"/>
      <c r="F215" s="40"/>
      <c r="G215" s="336"/>
      <c r="H215" s="336"/>
      <c r="I215" s="336"/>
    </row>
    <row r="216" spans="1:9" ht="44.4" customHeight="1" x14ac:dyDescent="0.25">
      <c r="A216" s="54" t="s">
        <v>181</v>
      </c>
      <c r="E216" s="95"/>
      <c r="F216" s="40"/>
      <c r="G216" s="336"/>
      <c r="H216" s="336"/>
      <c r="I216" s="336"/>
    </row>
    <row r="217" spans="1:9" ht="85.8" customHeight="1" x14ac:dyDescent="0.25">
      <c r="A217" s="100"/>
      <c r="B217"/>
      <c r="C217" s="101"/>
      <c r="E217" s="95"/>
      <c r="F217" s="40"/>
      <c r="G217" s="336"/>
      <c r="H217" s="336"/>
      <c r="I217" s="336"/>
    </row>
    <row r="218" spans="1:9" ht="23.4" customHeight="1" x14ac:dyDescent="0.25">
      <c r="A218" s="243" t="s">
        <v>182</v>
      </c>
      <c r="E218" s="95"/>
      <c r="F218" s="40"/>
      <c r="G218" s="336"/>
      <c r="H218" s="336"/>
      <c r="I218" s="336"/>
    </row>
    <row r="219" spans="1:9" ht="54.6" customHeight="1" x14ac:dyDescent="0.25">
      <c r="A219" s="382" t="s">
        <v>183</v>
      </c>
      <c r="B219"/>
      <c r="C219" s="102"/>
      <c r="D219" s="71"/>
      <c r="E219" s="71"/>
      <c r="F219" s="40"/>
      <c r="G219" s="336"/>
      <c r="H219" s="336"/>
      <c r="I219" s="336"/>
    </row>
    <row r="220" spans="1:9" ht="43.2" customHeight="1" x14ac:dyDescent="0.25">
      <c r="A220" s="383" t="s">
        <v>184</v>
      </c>
      <c r="B220"/>
      <c r="C220" s="71"/>
      <c r="E220" s="95"/>
      <c r="F220" s="40"/>
      <c r="G220" s="317"/>
      <c r="H220" s="317"/>
      <c r="I220" s="317"/>
    </row>
    <row r="221" spans="1:9" ht="27.6" x14ac:dyDescent="0.25">
      <c r="A221" s="243" t="s">
        <v>185</v>
      </c>
      <c r="F221" s="40"/>
      <c r="G221" s="317"/>
      <c r="H221" s="317"/>
      <c r="I221" s="317"/>
    </row>
    <row r="222" spans="1:9" x14ac:dyDescent="0.25">
      <c r="F222" s="40"/>
      <c r="G222" s="291"/>
      <c r="H222" s="291"/>
      <c r="I222" s="291"/>
    </row>
    <row r="223" spans="1:9" x14ac:dyDescent="0.25">
      <c r="F223" s="40"/>
      <c r="G223" s="291"/>
      <c r="H223" s="291"/>
      <c r="I223" s="291"/>
    </row>
    <row r="224" spans="1:9" x14ac:dyDescent="0.25">
      <c r="F224" s="40"/>
      <c r="G224" s="291"/>
      <c r="H224" s="291"/>
      <c r="I224" s="291"/>
    </row>
  </sheetData>
  <sheetProtection algorithmName="SHA-512" hashValue="xnXQ8QbHJeNBOLb35CptMgbsU1AhtqPG3uZw/9nUzaI3Avv3nSA9aPtS9DBRaP4quWZ/OktZa1+tAGUqpRY83g==" saltValue="lo2QODpn/jCb78xFK0v2mg==" spinCount="100000" sheet="1" objects="1" scenarios="1"/>
  <conditionalFormatting sqref="B3">
    <cfRule type="expression" dxfId="19" priority="4">
      <formula>B3=#REF!</formula>
    </cfRule>
  </conditionalFormatting>
  <conditionalFormatting sqref="D3">
    <cfRule type="expression" dxfId="18" priority="3">
      <formula>D3=#REF!</formula>
    </cfRule>
  </conditionalFormatting>
  <conditionalFormatting sqref="F3">
    <cfRule type="expression" dxfId="17" priority="2">
      <formula>F3=#REF!</formula>
    </cfRule>
  </conditionalFormatting>
  <conditionalFormatting sqref="H3">
    <cfRule type="expression" dxfId="16" priority="1">
      <formula>H3=#REF!</formula>
    </cfRule>
  </conditionalFormatting>
  <dataValidations count="33">
    <dataValidation allowBlank="1" showInputMessage="1" showErrorMessage="1" promptTitle="Vuokravakuudet" prompt="Esitetään pelkästään lainat. Jos vuokravakuudet on kirjattu pitkäaikaisiin velkoihin, esitetään ne muissa rahoitukseen vaikuttavissa tapahtumissa. " sqref="D185 F185 H185" xr:uid="{AA6B0A19-C1E2-4406-ABE4-B4EC75151773}"/>
    <dataValidation allowBlank="1" showInputMessage="1" showErrorMessage="1" promptTitle="Ohje ruutujen vapauttamiseen" prompt="Ruudut ovat kiinnitetty B4-ruudusta, jotta otsikot näkyvät siirryttäessä laskelmalla alaspäin ja sivusuunnassa. Ruudut voi vapauttaa B4-ruudusta seuraavasti: Näytä&gt; Kiinnitä ruudut &gt; Vapauta ruudut." sqref="B4" xr:uid="{B446B7E0-4955-40F0-825E-1EBB3502344C}"/>
    <dataValidation allowBlank="1" showErrorMessage="1" promptTitle="Vuokravakuuksien esittäminen" prompt="Vuokravakuudet esitetään  lyhyt.aik.veloissa, jos kirjanpidossa kirjattu lyhytaikaisiin. Jos kirjanpidossa kirjattu pitkäaikaisiin, vakuudet esitetään muissa  rahoitukseen vaikuttavissa tapahtumissa. " sqref="B155" xr:uid="{295D4626-4444-4F51-A67B-AD0EF7B6AA81}"/>
    <dataValidation allowBlank="1" showInputMessage="1" showErrorMessage="1" prompt="Täytä huoneistoala- ja tilikauden pituus -solu. " sqref="E64 E82" xr:uid="{5E739FA8-7D2B-41A4-948C-8EA07AEB4194}"/>
    <dataValidation allowBlank="1" showErrorMessage="1" sqref="H96" xr:uid="{EB013680-E8AA-4EC6-BD5A-02E4EDC8341E}"/>
    <dataValidation allowBlank="1" showInputMessage="1" showErrorMessage="1" promptTitle="Obligatorisk information" prompt="Den finansiella ställningen i balansräkningen för föregående räkenskapsperiod skall tas upp i kalkylen. Summorna tas från föregående räkenskapsperiods bokslut eller efterkalkylen, om en sådan har gjorts upp utifrån hyrorna för 2016." sqref="B154" xr:uid="{14491608-9BA1-4972-9D08-54A5A3D4752B}"/>
    <dataValidation allowBlank="1" showInputMessage="1" showErrorMessage="1" prompt="Fyll i enhetens räkenskapsperiod från startdatumet till slutdatumet i den här rutan. T.ex. 1.1-31.12.2023." sqref="A9" xr:uid="{A891014B-0677-4069-9BBA-135725FD8425}"/>
    <dataValidation operator="notBetween" showInputMessage="1" showErrorMessage="1" sqref="A11" xr:uid="{773A8416-7210-4E98-88AC-C285F0208B3A}"/>
    <dataValidation allowBlank="1" showInputMessage="1" showErrorMessage="1" promptTitle="Övriga hyresintäkter" prompt="Kom ihåg att dra av hyresintäkter som hänför sig till övriga kostnader (t.ex. som samlats in som avsättningar), om de inte har specificerats i bokföringen." sqref="B18 D18 F18 H18" xr:uid="{8EBA2167-6F97-473C-937A-0095D8C3FB3B}"/>
    <dataValidation allowBlank="1" showInputMessage="1" showErrorMessage="1" promptTitle="Obs." prompt="Obs! Nyttjandegraden fås automatiskt med formel = realiserade hyror / budgeterade hyror. _x000a__x000a_Kalkylen skyddas med lösenordet ”ara”." sqref="B16" xr:uid="{6F54417B-1058-41D6-BBE2-070BD591D817}"/>
    <dataValidation allowBlank="1" showInputMessage="1" showErrorMessage="1" promptTitle="Bokföring av kostnader" prompt="Kostnaderna matas in med plustecken." sqref="B27 D27 F27 H27" xr:uid="{5424D808-18FD-46D4-8895-AFF87DA67650}"/>
    <dataValidation allowBlank="1" showInputMessage="1" showErrorMessage="1" promptTitle="Korrigeringar och aktiveringar" prompt="Korrigeringarna presenteras som ett nettobelopp med plustecken. Om kostnaderna har aktiverats i balansräkningen, anges de aktiverade kostnaderna med ett + under kostnaden. " sqref="B40 B87 D87 F87 H87 D40 F40 H40" xr:uid="{EAC41EBA-A87C-4033-97CF-C0F337B3D431}"/>
    <dataValidation allowBlank="1" showInputMessage="1" showErrorMessage="1" promptTitle="Aktiveringar" prompt="Om kostnaderna har aktiverats i balansräkningen, anges de aktiverade kostnaderna med ett +. (Reparationskostnader + aktiverade kostnader = penningmedel som använts för reparationer.) Försäljningarna visas med minustecken." sqref="B41 B88 D88 F88 H88 D41 F41 H41" xr:uid="{E8B27F93-F7F7-42E6-B0B0-8D8C6FBB9181}"/>
    <dataValidation allowBlank="1" showInputMessage="1" showErrorMessage="1" promptTitle="Hyresutjämning" prompt="Om kostnaderna utjämnas, presenteras ingen utjämning av hyran i beräkningen på samfunds- och utjämningsgruppsnivå, eftersom kostnaderna har fördelats på alla objekt." sqref="B45 B58 B75 B90 D45 F45 H45 D58 F58 H58 D75 F75 H75 D90 F90 H90" xr:uid="{715EB386-64BA-4C60-AD33-869D60FEEA2F}"/>
    <dataValidation allowBlank="1" showInputMessage="1" showErrorMessage="1" promptTitle="Amorteringar" prompt="Ange endast amorteringar på objekt som omfattas av självkostnadshyran." sqref="B52 B69 D52 F52 H52 D69 F69 H69" xr:uid="{5D040A6F-8AEE-49AE-B29D-F83905C49FA1}"/>
    <dataValidation allowBlank="1" showInputMessage="1" showErrorMessage="1" promptTitle="Intäkter från avsättningar" prompt="Som intäkter av avsättningar redovisas den verkliga summa som har ackumulerats för avsättningar i hyror. _x000a__x000a_Hyror som samlas in för avsättningar ska också presenteras i hyresbestämningskalkylen._x000a_" sqref="B82 D82 F82 H82" xr:uid="{E6F7C8A1-BF34-4A82-82BA-B02E997F8E4A}"/>
    <dataValidation allowBlank="1" showInputMessage="1" showErrorMessage="1" promptTitle="Anvisning" prompt="Från efterkalkylen för föregående räkenskapsperiod ”finansiell återstod för investeringar i självkostnadsuthyrning i slutet av räkenskapsperioden”. _x000a__x000a_" sqref="B96" xr:uid="{0B961B6B-82D1-4338-B042-7BA01263CF8B}"/>
    <dataValidation allowBlank="1" showErrorMessage="1" prompt="_x000a__x000a_" sqref="D96 F96" xr:uid="{347C55E9-BD5F-44D6-A525-2E388B476273}"/>
    <dataValidation allowBlank="1" showInputMessage="1" showErrorMessage="1" promptTitle="Erhållna bidrag" prompt="I summan ingår erhållna understöd för investeringar." sqref="B97 D97 F97 H97" xr:uid="{05E559EA-AC4C-4A71-9EB4-5E33DB985030}"/>
    <dataValidation allowBlank="1" showInputMessage="1" showErrorMessage="1" promptTitle="Hyresgarantier" prompt="Hyresgarantierna upptas bland kortfristiga skulder i den finansiella ställningen i balansräkningen, om de har bokförts bland kortfristiga skulder. Om de har bokförts som långfristiga skulder, presenteras de i andra händelser som påverkar finansieringen." sqref="B150" xr:uid="{1675BC23-8468-4E06-AA48-DC47163BBFDD}"/>
    <dataValidation allowBlank="1" showInputMessage="1" showErrorMessage="1" promptTitle="Hyresgarantier" prompt="Hyresgarantierna upptas bland kortfristiga skulder i den finansiella ställningen i balansräkningen, om de har bokförts bland kortfristiga skulder. Om de har bokförts som långfristiga skulder, presenteras de i andra händelser som påverkar finansieringen. " sqref="B185" xr:uid="{6A9DCA34-7395-4834-91B0-AEA15201DFDA}"/>
    <dataValidation allowBlank="1" showInputMessage="1" showErrorMessage="1" promptTitle="Anvisning" prompt="Siffrorna tas direkt från resultaträkning. Observera att även finansieringskostnader ska läggas till i kostnaderna." sqref="D161 F161 H161" xr:uid="{DBC9E1FA-17E0-483C-984A-2B1804E3AF6E}"/>
    <dataValidation allowBlank="1" showInputMessage="1" showErrorMessage="1" promptTitle="Anvisning" prompt="Siffrorna matas in direkt från resultaträkning. Observera att även finansiella intäkter ska läggas till intäkterna." sqref="D160 F160 H160" xr:uid="{1644B21B-EA52-4C64-8EE8-A9C5CF595F6A}"/>
    <dataValidation allowBlank="1" showInputMessage="1" showErrorMessage="1" promptTitle="Anvisning" prompt="Siffrorna matas in direkt från bokslutet. Observera att även finansiella intäkter ska läggas till intäkterna." sqref="B160" xr:uid="{7132D8E4-9701-4634-BE16-DCD0B36C03B5}"/>
    <dataValidation allowBlank="1" showInputMessage="1" showErrorMessage="1" promptTitle="Anvisning" prompt="Siffrorna tas direkt från bokslutet. Observera att även finansieringskostnader ska läggas till i kostnaderna." sqref="B161" xr:uid="{96FEA0A8-7011-469D-98CC-159CC869590E}"/>
    <dataValidation allowBlank="1" showErrorMessage="1" promptTitle="Laskukaava" prompt="Muuta laskukaava sen mukaan, onko taseeseen aktivoidut esitetty +merkkisenä vai -merkkisenä. Tässä kaavassa taseeseen aktivoidut on hoito- ja rahoituskuluissa sekä varautumisissa esitetty +merkkisenä. " sqref="F179 B179 D179 H179" xr:uid="{78E9C3D5-1720-460F-AA47-71D74B9F607B}"/>
    <dataValidation allowBlank="1" showInputMessage="1" showErrorMessage="1" promptTitle="Kontroll" prompt="Kontrollera vid behov formeln. _x000a__x000a_Skyddet kan öppnas med lösenordet ”ara”._x000a_" sqref="B183 D183 F183 H183 B196 D196 F196 H196" xr:uid="{DA38E3E9-C79F-4416-85B6-7A4CFEBD75D0}"/>
    <dataValidation allowBlank="1" showInputMessage="1" showErrorMessage="1" promptTitle="Förändringar i eget kapital " prompt="kan vara t.ex. förändringar i aktiekapitalet, förändringar i olika fonder osv. Kontrollera också att dividend inte har dragits av direkt från föregående räkenskapsperiod och räkenskapsperiodens resultat. Även dividenden ska beaktas i kalkylen." sqref="B198" xr:uid="{B7EE8F72-94EA-4A73-AB44-2A93E359AD96}"/>
    <dataValidation allowBlank="1" showInputMessage="1" showErrorMessage="1" promptTitle="Anvisning" prompt="Kontrollera också att förändringen syns i efterkalkylen som en annan händelse som påverkar finansieringen. Lägg vid behov till formlerna i kontrollkalkylen." sqref="B201:B203 D201:D203 F201:F203 H201:H203" xr:uid="{E8F07B34-362B-4532-94A2-CC62A19933C6}"/>
    <dataValidation allowBlank="1" showInputMessage="1" showErrorMessage="1" promptTitle="Anvisning" prompt="Här kan man kontrollera t.ex. hyresgarantier, om de i bokföringen har bokförts som långfristiga skulder och vid efterkalkyl av andra händelser som påverkar finansieringen.  " sqref="B207 D207 F207 H207" xr:uid="{4BA7AC96-82FF-488E-8C7F-2A9A659D728E}"/>
    <dataValidation allowBlank="1" showInputMessage="1" showErrorMessage="1" prompt="Fyll i cellerna för lägenhetsyta och räkenskapsperiodens längd." sqref="C14:C15 E14:E15 G14:G15 I14:I15 C18 E18 G18 I18" xr:uid="{20A861F9-0211-4C60-B83E-A052C37D38C8}"/>
    <dataValidation allowBlank="1" showInputMessage="1" showErrorMessage="1" prompt="Uppgifterna om utjämningsgruppen fylls i endast om samfundet använder utjämning. Kolumnen kan tas bort om den inte behövs." sqref="D2" xr:uid="{10E078BF-4A51-4A48-81C2-9B7D0D71EE6E}"/>
    <dataValidation allowBlank="1" showInputMessage="1" showErrorMessage="1" promptTitle="Obligatorisk information" prompt="Följande års över-/underskatt, skötsel- och (finansiella) kostnader." sqref="B61 D61 F61 H61" xr:uid="{4DB32923-4A5B-4439-B8FB-77A4DA17D5AB}"/>
  </dataValidations>
  <pageMargins left="0.70866141732283472" right="0.70866141732283472" top="0.74803149606299213" bottom="0.74803149606299213" header="0.31496062992125984" footer="0.31496062992125984"/>
  <pageSetup paperSize="9" scale="77" orientation="landscape" r:id="rId1"/>
  <headerFooter>
    <oddHeader>&amp;C&amp;D</oddHeader>
    <oddFooter>&amp;C&amp;P</oddFooter>
  </headerFooter>
  <rowBreaks count="1" manualBreakCount="1">
    <brk id="157" max="16383" man="1"/>
  </rowBreaks>
  <colBreaks count="2" manualBreakCount="2">
    <brk id="5" max="1048575" man="1"/>
    <brk id="9"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AFD25-164A-4832-A722-586CE63B549B}">
  <dimension ref="A1:J224"/>
  <sheetViews>
    <sheetView showGridLines="0" zoomScale="80" zoomScaleNormal="80" workbookViewId="0"/>
  </sheetViews>
  <sheetFormatPr defaultColWidth="8.7265625" defaultRowHeight="13.8" x14ac:dyDescent="0.25"/>
  <cols>
    <col min="1" max="1" width="55.6328125" style="54" customWidth="1"/>
    <col min="2" max="2" width="28.6328125" style="40" customWidth="1"/>
    <col min="3" max="3" width="9.453125" style="40" customWidth="1"/>
    <col min="4" max="4" width="28.6328125" style="81" customWidth="1"/>
    <col min="5" max="5" width="9.453125" style="39" customWidth="1"/>
    <col min="6" max="6" width="32.36328125" style="1" customWidth="1"/>
    <col min="7" max="7" width="8.7265625" style="5"/>
    <col min="8" max="8" width="32.36328125" style="5" customWidth="1"/>
    <col min="9" max="9" width="8.7265625" style="5"/>
    <col min="10" max="10" width="47.6328125" style="274" customWidth="1"/>
    <col min="11" max="16384" width="8.7265625" style="5"/>
  </cols>
  <sheetData>
    <row r="1" spans="1:10" s="4" customFormat="1" ht="98.4" customHeight="1" thickBot="1" x14ac:dyDescent="0.3">
      <c r="A1" s="154" t="s">
        <v>0</v>
      </c>
      <c r="B1" s="24"/>
      <c r="C1" s="25"/>
      <c r="D1" s="26"/>
      <c r="E1" s="27"/>
      <c r="F1" s="3"/>
      <c r="J1" s="389" t="s">
        <v>417</v>
      </c>
    </row>
    <row r="2" spans="1:10" s="190" customFormat="1" ht="65.400000000000006" customHeight="1" thickBot="1" x14ac:dyDescent="0.35">
      <c r="A2" s="200" t="s">
        <v>1</v>
      </c>
      <c r="B2" s="203" t="s">
        <v>2</v>
      </c>
      <c r="C2" s="204"/>
      <c r="D2" s="329" t="s">
        <v>3</v>
      </c>
      <c r="E2" s="205"/>
      <c r="F2" s="206" t="s">
        <v>4</v>
      </c>
      <c r="G2" s="205"/>
      <c r="H2" s="206" t="s">
        <v>4</v>
      </c>
      <c r="I2" s="205"/>
      <c r="J2" s="273"/>
    </row>
    <row r="3" spans="1:10" s="199" customFormat="1" ht="53.4" customHeight="1" thickTop="1" thickBot="1" x14ac:dyDescent="0.3">
      <c r="A3" s="28"/>
      <c r="B3" s="316" t="str">
        <f>IF('Efterkalkyl 2022'!B3="","",'Efterkalkyl 2022'!B3)</f>
        <v/>
      </c>
      <c r="C3" s="270"/>
      <c r="D3" s="316" t="str">
        <f>IF('Efterkalkyl 2022'!D3="","",'Efterkalkyl 2022'!D3)</f>
        <v/>
      </c>
      <c r="E3" s="270"/>
      <c r="F3" s="316" t="str">
        <f>IF('Efterkalkyl 2022'!F3="","",'Efterkalkyl 2022'!F3)</f>
        <v/>
      </c>
      <c r="G3" s="270"/>
      <c r="H3" s="316" t="str">
        <f>IF('Efterkalkyl 2022'!H3="","",'Efterkalkyl 2022'!H3)</f>
        <v/>
      </c>
      <c r="I3" s="270"/>
      <c r="J3" s="273"/>
    </row>
    <row r="4" spans="1:10" s="190" customFormat="1" ht="31.2" customHeight="1" thickTop="1" x14ac:dyDescent="0.25">
      <c r="A4" s="201" t="s">
        <v>5</v>
      </c>
      <c r="B4" s="221" t="s">
        <v>6</v>
      </c>
      <c r="C4" s="222"/>
      <c r="D4" s="223" t="s">
        <v>6</v>
      </c>
      <c r="E4" s="224"/>
      <c r="F4" s="225" t="s">
        <v>6</v>
      </c>
      <c r="G4" s="224"/>
      <c r="H4" s="225" t="s">
        <v>6</v>
      </c>
      <c r="I4" s="224"/>
      <c r="J4" s="273"/>
    </row>
    <row r="5" spans="1:10" s="190" customFormat="1" ht="33" customHeight="1" x14ac:dyDescent="0.25">
      <c r="A5" s="28"/>
      <c r="B5" s="207" t="s">
        <v>7</v>
      </c>
      <c r="C5" s="208"/>
      <c r="D5" s="213" t="s">
        <v>7</v>
      </c>
      <c r="E5" s="214"/>
      <c r="F5" s="219" t="s">
        <v>8</v>
      </c>
      <c r="G5" s="214"/>
      <c r="H5" s="219" t="s">
        <v>8</v>
      </c>
      <c r="I5" s="214"/>
      <c r="J5" s="273"/>
    </row>
    <row r="6" spans="1:10" s="190" customFormat="1" ht="32.549999999999997" customHeight="1" x14ac:dyDescent="0.25">
      <c r="A6" s="201" t="s">
        <v>9</v>
      </c>
      <c r="B6" s="21"/>
      <c r="C6" s="209"/>
      <c r="D6" s="191"/>
      <c r="E6" s="215"/>
      <c r="F6" s="8"/>
      <c r="G6" s="215"/>
      <c r="H6" s="8"/>
      <c r="I6" s="215"/>
      <c r="J6" s="273"/>
    </row>
    <row r="7" spans="1:10" s="190" customFormat="1" ht="31.95" customHeight="1" thickBot="1" x14ac:dyDescent="0.3">
      <c r="A7" s="29"/>
      <c r="B7" s="212" t="s">
        <v>10</v>
      </c>
      <c r="C7" s="210"/>
      <c r="D7" s="218" t="s">
        <v>10</v>
      </c>
      <c r="E7" s="216"/>
      <c r="F7" s="220" t="s">
        <v>10</v>
      </c>
      <c r="G7" s="216"/>
      <c r="H7" s="220" t="s">
        <v>10</v>
      </c>
      <c r="I7" s="216"/>
      <c r="J7" s="273"/>
    </row>
    <row r="8" spans="1:10" s="190" customFormat="1" ht="32.549999999999997" customHeight="1" thickBot="1" x14ac:dyDescent="0.3">
      <c r="A8" s="201" t="s">
        <v>11</v>
      </c>
      <c r="B8" s="22"/>
      <c r="C8" s="211"/>
      <c r="D8" s="19"/>
      <c r="E8" s="217"/>
      <c r="F8" s="192"/>
      <c r="G8" s="217"/>
      <c r="H8" s="192"/>
      <c r="I8" s="217"/>
      <c r="J8" s="273"/>
    </row>
    <row r="9" spans="1:10" s="190" customFormat="1" ht="31.5" customHeight="1" x14ac:dyDescent="0.25">
      <c r="A9" s="30"/>
      <c r="B9" s="167" t="s">
        <v>12</v>
      </c>
      <c r="C9" s="31"/>
      <c r="D9" s="168" t="s">
        <v>12</v>
      </c>
      <c r="E9" s="32"/>
      <c r="F9" s="193" t="s">
        <v>12</v>
      </c>
      <c r="G9" s="32"/>
      <c r="H9" s="193" t="s">
        <v>12</v>
      </c>
      <c r="I9" s="32"/>
      <c r="J9" s="273"/>
    </row>
    <row r="10" spans="1:10" s="190" customFormat="1" ht="33" customHeight="1" thickBot="1" x14ac:dyDescent="0.3">
      <c r="A10" s="202" t="s">
        <v>13</v>
      </c>
      <c r="B10" s="33" t="s">
        <v>7</v>
      </c>
      <c r="C10" s="194"/>
      <c r="D10" s="34" t="s">
        <v>7</v>
      </c>
      <c r="E10" s="195"/>
      <c r="F10" s="34" t="s">
        <v>7</v>
      </c>
      <c r="G10" s="195"/>
      <c r="H10" s="34" t="s">
        <v>7</v>
      </c>
      <c r="I10" s="195"/>
      <c r="J10" s="273"/>
    </row>
    <row r="11" spans="1:10" s="190" customFormat="1" ht="32.549999999999997" customHeight="1" thickBot="1" x14ac:dyDescent="0.3">
      <c r="A11" s="35"/>
      <c r="B11" s="23"/>
      <c r="C11" s="36"/>
      <c r="D11" s="20"/>
      <c r="E11" s="37"/>
      <c r="F11" s="196"/>
      <c r="G11" s="37"/>
      <c r="H11" s="196"/>
      <c r="I11" s="37"/>
      <c r="J11" s="273"/>
    </row>
    <row r="12" spans="1:10" s="6" customFormat="1" ht="85.8" customHeight="1" x14ac:dyDescent="0.25">
      <c r="A12" s="355" t="s">
        <v>14</v>
      </c>
      <c r="B12"/>
      <c r="C12" s="38"/>
      <c r="D12" s="38"/>
      <c r="E12" s="39"/>
      <c r="F12" s="2"/>
      <c r="J12" s="271"/>
    </row>
    <row r="13" spans="1:10" s="6" customFormat="1" ht="80.400000000000006" customHeight="1" thickBot="1" x14ac:dyDescent="0.35">
      <c r="A13" s="170" t="s">
        <v>15</v>
      </c>
      <c r="B13" s="198" t="str">
        <f>IF(B3="","",(B3))</f>
        <v/>
      </c>
      <c r="C13" s="169" t="s">
        <v>16</v>
      </c>
      <c r="D13" s="198" t="str">
        <f>IF(D3="","",(D3))</f>
        <v/>
      </c>
      <c r="E13" s="169" t="s">
        <v>16</v>
      </c>
      <c r="F13" s="198" t="str">
        <f>IF(F3="","",(F3))</f>
        <v/>
      </c>
      <c r="G13" s="169" t="s">
        <v>16</v>
      </c>
      <c r="H13" s="198" t="str">
        <f>IF(H3="","",(H3))</f>
        <v/>
      </c>
      <c r="I13" s="169" t="s">
        <v>16</v>
      </c>
      <c r="J13" s="271"/>
    </row>
    <row r="14" spans="1:10" s="9" customFormat="1" ht="33" customHeight="1" thickTop="1" x14ac:dyDescent="0.25">
      <c r="A14" s="115" t="s">
        <v>17</v>
      </c>
      <c r="B14" s="51"/>
      <c r="C14" s="42" t="str">
        <f>IF(B14="","",IF(B14=0,"",(B14/B$6/$A$11)))</f>
        <v/>
      </c>
      <c r="D14" s="51"/>
      <c r="E14" s="42" t="str">
        <f>IF(D14="","",IF(D14=0,"",(D14/D$6/$A$11)))</f>
        <v/>
      </c>
      <c r="F14" s="51"/>
      <c r="G14" s="42" t="str">
        <f>IF(F14="","",IF(F14=0,"",(F14/F$6/$A$11)))</f>
        <v/>
      </c>
      <c r="H14" s="51"/>
      <c r="I14" s="42" t="str">
        <f>IF(H14="","",IF(H14=0,"",(H14/H$6/$A$11)))</f>
        <v/>
      </c>
      <c r="J14" s="274"/>
    </row>
    <row r="15" spans="1:10" s="9" customFormat="1" ht="38.4" customHeight="1" x14ac:dyDescent="0.25">
      <c r="A15" s="346" t="s">
        <v>18</v>
      </c>
      <c r="B15" s="43">
        <f>B18+B19+B64+B82</f>
        <v>0</v>
      </c>
      <c r="C15" s="42" t="str">
        <f>IF(B15="","",IF(B15=0,"",(B15/B$6/$A$11)))</f>
        <v/>
      </c>
      <c r="D15" s="43">
        <f>D18+D19+D64+D82</f>
        <v>0</v>
      </c>
      <c r="E15" s="42" t="str">
        <f>IF(D15="","",IF(D15=0,"",(D15/D$6/$A$11)))</f>
        <v/>
      </c>
      <c r="F15" s="43">
        <f>F18+F19+F64+F82</f>
        <v>0</v>
      </c>
      <c r="G15" s="42" t="str">
        <f>IF(F15="","",IF(F15=0,"",(F15/F$6/$A$11)))</f>
        <v/>
      </c>
      <c r="H15" s="43">
        <f>H18+H19+H64+H82</f>
        <v>0</v>
      </c>
      <c r="I15" s="42" t="str">
        <f>IF(H15="","",IF(H15=0,"",(H15/H$6/$A$11)))</f>
        <v/>
      </c>
      <c r="J15" s="274"/>
    </row>
    <row r="16" spans="1:10" s="9" customFormat="1" ht="25.05" customHeight="1" x14ac:dyDescent="0.25">
      <c r="A16" s="347" t="s">
        <v>19</v>
      </c>
      <c r="B16" s="45" t="e">
        <f>B15/B14</f>
        <v>#DIV/0!</v>
      </c>
      <c r="C16" s="46"/>
      <c r="D16" s="45" t="e">
        <f>D15/D14</f>
        <v>#DIV/0!</v>
      </c>
      <c r="E16" s="46"/>
      <c r="F16" s="45" t="e">
        <f>F15/F14</f>
        <v>#DIV/0!</v>
      </c>
      <c r="G16" s="46"/>
      <c r="H16" s="45" t="e">
        <f>H15/H14</f>
        <v>#DIV/0!</v>
      </c>
      <c r="I16" s="46"/>
      <c r="J16" s="274"/>
    </row>
    <row r="17" spans="1:10" s="9" customFormat="1" ht="45.6" customHeight="1" thickBot="1" x14ac:dyDescent="0.35">
      <c r="A17" s="119" t="s">
        <v>20</v>
      </c>
      <c r="B17" s="47"/>
      <c r="C17" s="47"/>
      <c r="D17" s="47"/>
      <c r="E17" s="47"/>
      <c r="F17" s="47"/>
      <c r="G17" s="47"/>
      <c r="H17" s="47"/>
      <c r="I17" s="47"/>
      <c r="J17" s="275"/>
    </row>
    <row r="18" spans="1:10" s="9" customFormat="1" ht="25.05" customHeight="1" thickTop="1" x14ac:dyDescent="0.25">
      <c r="A18" s="235" t="s">
        <v>21</v>
      </c>
      <c r="B18" s="48"/>
      <c r="C18" s="42" t="str">
        <f>IF(B18="","",IF(B18=0,"",(B18/B$6/$A$11)))</f>
        <v/>
      </c>
      <c r="D18" s="48"/>
      <c r="E18" s="42" t="str">
        <f>IF(D18="","",IF(D18=0,"",(D18/D$6/$A$11)))</f>
        <v/>
      </c>
      <c r="F18" s="48"/>
      <c r="G18" s="42" t="str">
        <f>IF(F18="","",IF(F18=0,"",(F18/F$6/$A$11)))</f>
        <v/>
      </c>
      <c r="H18" s="48"/>
      <c r="I18" s="42" t="str">
        <f>IF(H18="","",IF(H18=0,"",(H18/H$6/$A$11)))</f>
        <v/>
      </c>
      <c r="J18" s="274"/>
    </row>
    <row r="19" spans="1:10" s="9" customFormat="1" ht="25.05" customHeight="1" x14ac:dyDescent="0.25">
      <c r="A19" s="173" t="s">
        <v>22</v>
      </c>
      <c r="B19" s="51"/>
      <c r="C19" s="52" t="str">
        <f>IF(B19="","",IF(B19=0,"",(B19/B$6/$A$11)))</f>
        <v/>
      </c>
      <c r="D19" s="51"/>
      <c r="E19" s="52" t="str">
        <f>IF(D19="","",IF(D19=0,"",(D19/D$6/$A$11)))</f>
        <v/>
      </c>
      <c r="F19" s="51"/>
      <c r="G19" s="52" t="str">
        <f>IF(F19="","",IF(F19=0,"",(F19/F$6/$A$11)))</f>
        <v/>
      </c>
      <c r="H19" s="51"/>
      <c r="I19" s="52" t="str">
        <f>IF(H19="","",IF(H19=0,"",(H19/H$6/$A$11)))</f>
        <v/>
      </c>
      <c r="J19" s="274"/>
    </row>
    <row r="20" spans="1:10" s="9" customFormat="1" ht="25.05" customHeight="1" x14ac:dyDescent="0.25">
      <c r="A20" s="173" t="s">
        <v>23</v>
      </c>
      <c r="B20" s="51"/>
      <c r="C20" s="52" t="str">
        <f>IF(B20="","",IF(B20=0,"",(B20/B$6/$A$11)))</f>
        <v/>
      </c>
      <c r="D20" s="51"/>
      <c r="E20" s="52" t="str">
        <f>IF(D20="","",IF(D20=0,"",(D20/D$6/$A$11)))</f>
        <v/>
      </c>
      <c r="F20" s="51"/>
      <c r="G20" s="52" t="str">
        <f>IF(F20="","",IF(F20=0,"",(F20/F$6/$A$11)))</f>
        <v/>
      </c>
      <c r="H20" s="51"/>
      <c r="I20" s="52" t="str">
        <f>IF(H20="","",IF(H20=0,"",(H20/H$6/$A$11)))</f>
        <v/>
      </c>
      <c r="J20" s="274"/>
    </row>
    <row r="21" spans="1:10" s="9" customFormat="1" ht="25.05" customHeight="1" x14ac:dyDescent="0.25">
      <c r="A21" s="173" t="s">
        <v>24</v>
      </c>
      <c r="B21" s="53"/>
      <c r="C21" s="43" t="str">
        <f>IF(B21="","",IF(B21=0,"",(B21/B$6/$A$11)))</f>
        <v/>
      </c>
      <c r="D21" s="53"/>
      <c r="E21" s="52" t="str">
        <f>IF(D21="","",IF(D21=0,"",(D21/D$6/$A$11)))</f>
        <v/>
      </c>
      <c r="F21" s="53"/>
      <c r="G21" s="52" t="str">
        <f>IF(F21="","",IF(F21=0,"",(F21/F$6/$A$11)))</f>
        <v/>
      </c>
      <c r="H21" s="53"/>
      <c r="I21" s="52" t="str">
        <f>IF(H21="","",IF(H21=0,"",(H21/H$6/$A$11)))</f>
        <v/>
      </c>
      <c r="J21" s="274"/>
    </row>
    <row r="22" spans="1:10" ht="27.6" customHeight="1" x14ac:dyDescent="0.25">
      <c r="A22" s="351" t="s">
        <v>25</v>
      </c>
      <c r="B22" s="352"/>
      <c r="C22" s="353"/>
      <c r="D22" s="352"/>
      <c r="E22" s="354"/>
      <c r="F22" s="352"/>
      <c r="G22" s="354"/>
      <c r="H22" s="352"/>
      <c r="I22" s="354"/>
      <c r="J22" s="276"/>
    </row>
    <row r="23" spans="1:10" s="9" customFormat="1" ht="25.05" customHeight="1" x14ac:dyDescent="0.25">
      <c r="A23" s="173" t="s">
        <v>26</v>
      </c>
      <c r="B23" s="51"/>
      <c r="C23" s="52" t="str">
        <f>IF(B23="","",IF(B23=0,"",(B23/B$6/$A$11)))</f>
        <v/>
      </c>
      <c r="D23" s="51"/>
      <c r="E23" s="52" t="str">
        <f>IF(D23="","",IF(D23=0,"",(D23/D$6/$A$11)))</f>
        <v/>
      </c>
      <c r="F23" s="51"/>
      <c r="G23" s="52" t="str">
        <f>IF(F23="","",IF(F23=0,"",(F23/F$6/$A$11)))</f>
        <v/>
      </c>
      <c r="H23" s="51"/>
      <c r="I23" s="52" t="str">
        <f>IF(H23="","",IF(H23=0,"",(H23/H$6/$A$11)))</f>
        <v/>
      </c>
      <c r="J23" s="275"/>
    </row>
    <row r="24" spans="1:10" s="9" customFormat="1" ht="25.05" customHeight="1" x14ac:dyDescent="0.25">
      <c r="A24" s="128" t="s">
        <v>27</v>
      </c>
      <c r="B24" s="48"/>
      <c r="C24" s="52" t="str">
        <f>IF(B24="","",IF(B24=0,"",(B24/B$6/$A$11)))</f>
        <v/>
      </c>
      <c r="D24" s="48"/>
      <c r="E24" s="52" t="str">
        <f>IF(D24="","",IF(D24=0,"",(D24/D$6/$A$11)))</f>
        <v/>
      </c>
      <c r="F24" s="48"/>
      <c r="G24" s="52" t="str">
        <f>IF(F24="","",IF(F24=0,"",(F24/F$6/$A$11)))</f>
        <v/>
      </c>
      <c r="H24" s="48"/>
      <c r="I24" s="52" t="str">
        <f>IF(H24="","",IF(H24=0,"",(H24/H$6/$A$11)))</f>
        <v/>
      </c>
      <c r="J24" s="276"/>
    </row>
    <row r="25" spans="1:10" s="9" customFormat="1" ht="25.05" customHeight="1" x14ac:dyDescent="0.25">
      <c r="A25" s="348" t="s">
        <v>28</v>
      </c>
      <c r="B25" s="349">
        <f>SUM(B18:B24)</f>
        <v>0</v>
      </c>
      <c r="C25" s="134" t="str">
        <f>IF(B25="","",IF(B25=0,"",(B25/B$6/$A$11)))</f>
        <v/>
      </c>
      <c r="D25" s="349">
        <f>SUM(D18:D24)</f>
        <v>0</v>
      </c>
      <c r="E25" s="134" t="str">
        <f>IF(D25="","",IF(D25=0,"",(D25/D$6/$A$11)))</f>
        <v/>
      </c>
      <c r="F25" s="349">
        <f>SUM(F18:F24)</f>
        <v>0</v>
      </c>
      <c r="G25" s="134" t="str">
        <f>IF(F25="","",IF(F25=0,"",(F25/F$6/$A$11)))</f>
        <v/>
      </c>
      <c r="H25" s="349">
        <f>SUM(H18:H24)</f>
        <v>0</v>
      </c>
      <c r="I25" s="134" t="str">
        <f>IF(H25="","",IF(H25=0,"",(H25/H$6/$A$11)))</f>
        <v/>
      </c>
      <c r="J25" s="350"/>
    </row>
    <row r="26" spans="1:10" s="9" customFormat="1" ht="25.05" customHeight="1" x14ac:dyDescent="0.25">
      <c r="A26" s="356" t="s">
        <v>29</v>
      </c>
      <c r="B26" s="357"/>
      <c r="C26" s="358"/>
      <c r="D26" s="357"/>
      <c r="E26" s="358"/>
      <c r="F26" s="357"/>
      <c r="G26" s="358"/>
      <c r="H26" s="357"/>
      <c r="I26" s="358"/>
      <c r="J26" s="274"/>
    </row>
    <row r="27" spans="1:10" s="9" customFormat="1" ht="25.05" customHeight="1" x14ac:dyDescent="0.25">
      <c r="A27" s="173" t="s">
        <v>30</v>
      </c>
      <c r="B27" s="51"/>
      <c r="C27" s="52" t="str">
        <f t="shared" ref="C27:C46" si="0">IF(B27="","",IF(B27=0,"",(B27/B$6/$A$11)))</f>
        <v/>
      </c>
      <c r="D27" s="51"/>
      <c r="E27" s="52" t="str">
        <f t="shared" ref="E27:E46" si="1">IF(D27="","",IF(D27=0,"",(D27/D$6/$A$11)))</f>
        <v/>
      </c>
      <c r="F27" s="51"/>
      <c r="G27" s="52" t="str">
        <f t="shared" ref="G27:G46" si="2">IF(F27="","",IF(F27=0,"",(F27/F$6/$A$11)))</f>
        <v/>
      </c>
      <c r="H27" s="51"/>
      <c r="I27" s="52" t="str">
        <f t="shared" ref="I27:I46" si="3">IF(H27="","",IF(H27=0,"",(H27/H$6/$A$11)))</f>
        <v/>
      </c>
      <c r="J27" s="274"/>
    </row>
    <row r="28" spans="1:10" s="9" customFormat="1" ht="25.05" customHeight="1" x14ac:dyDescent="0.25">
      <c r="A28" s="173" t="s">
        <v>31</v>
      </c>
      <c r="B28" s="51"/>
      <c r="C28" s="52" t="str">
        <f t="shared" si="0"/>
        <v/>
      </c>
      <c r="D28" s="51"/>
      <c r="E28" s="52" t="str">
        <f t="shared" si="1"/>
        <v/>
      </c>
      <c r="F28" s="51"/>
      <c r="G28" s="52" t="str">
        <f t="shared" si="2"/>
        <v/>
      </c>
      <c r="H28" s="51"/>
      <c r="I28" s="52" t="str">
        <f t="shared" si="3"/>
        <v/>
      </c>
      <c r="J28" s="274"/>
    </row>
    <row r="29" spans="1:10" s="9" customFormat="1" ht="25.05" customHeight="1" x14ac:dyDescent="0.25">
      <c r="A29" s="173" t="s">
        <v>32</v>
      </c>
      <c r="B29" s="51"/>
      <c r="C29" s="52" t="str">
        <f t="shared" si="0"/>
        <v/>
      </c>
      <c r="D29" s="51"/>
      <c r="E29" s="52" t="str">
        <f t="shared" si="1"/>
        <v/>
      </c>
      <c r="F29" s="51"/>
      <c r="G29" s="52" t="str">
        <f t="shared" si="2"/>
        <v/>
      </c>
      <c r="H29" s="51"/>
      <c r="I29" s="52" t="str">
        <f t="shared" si="3"/>
        <v/>
      </c>
      <c r="J29" s="274"/>
    </row>
    <row r="30" spans="1:10" s="9" customFormat="1" ht="25.05" customHeight="1" x14ac:dyDescent="0.25">
      <c r="A30" s="173" t="s">
        <v>33</v>
      </c>
      <c r="B30" s="51"/>
      <c r="C30" s="52" t="str">
        <f t="shared" si="0"/>
        <v/>
      </c>
      <c r="D30" s="51"/>
      <c r="E30" s="52" t="str">
        <f t="shared" si="1"/>
        <v/>
      </c>
      <c r="F30" s="51"/>
      <c r="G30" s="52" t="str">
        <f t="shared" si="2"/>
        <v/>
      </c>
      <c r="H30" s="51"/>
      <c r="I30" s="52" t="str">
        <f t="shared" si="3"/>
        <v/>
      </c>
      <c r="J30" s="274"/>
    </row>
    <row r="31" spans="1:10" s="9" customFormat="1" ht="25.05" customHeight="1" x14ac:dyDescent="0.25">
      <c r="A31" s="173" t="s">
        <v>34</v>
      </c>
      <c r="B31" s="51"/>
      <c r="C31" s="52" t="str">
        <f t="shared" si="0"/>
        <v/>
      </c>
      <c r="D31" s="51"/>
      <c r="E31" s="52" t="str">
        <f t="shared" si="1"/>
        <v/>
      </c>
      <c r="F31" s="51"/>
      <c r="G31" s="52" t="str">
        <f t="shared" si="2"/>
        <v/>
      </c>
      <c r="H31" s="51"/>
      <c r="I31" s="52" t="str">
        <f t="shared" si="3"/>
        <v/>
      </c>
      <c r="J31" s="274"/>
    </row>
    <row r="32" spans="1:10" s="9" customFormat="1" ht="25.05" customHeight="1" x14ac:dyDescent="0.25">
      <c r="A32" s="173" t="s">
        <v>35</v>
      </c>
      <c r="B32" s="51"/>
      <c r="C32" s="52" t="str">
        <f t="shared" si="0"/>
        <v/>
      </c>
      <c r="D32" s="51"/>
      <c r="E32" s="52" t="str">
        <f t="shared" si="1"/>
        <v/>
      </c>
      <c r="F32" s="51"/>
      <c r="G32" s="52" t="str">
        <f t="shared" si="2"/>
        <v/>
      </c>
      <c r="H32" s="51"/>
      <c r="I32" s="52" t="str">
        <f t="shared" si="3"/>
        <v/>
      </c>
      <c r="J32" s="274"/>
    </row>
    <row r="33" spans="1:10" s="9" customFormat="1" ht="25.05" customHeight="1" x14ac:dyDescent="0.25">
      <c r="A33" s="173" t="s">
        <v>36</v>
      </c>
      <c r="B33" s="51"/>
      <c r="C33" s="52" t="str">
        <f t="shared" si="0"/>
        <v/>
      </c>
      <c r="D33" s="51"/>
      <c r="E33" s="52" t="str">
        <f t="shared" si="1"/>
        <v/>
      </c>
      <c r="F33" s="51"/>
      <c r="G33" s="52" t="str">
        <f t="shared" si="2"/>
        <v/>
      </c>
      <c r="H33" s="51"/>
      <c r="I33" s="52" t="str">
        <f t="shared" si="3"/>
        <v/>
      </c>
      <c r="J33" s="274"/>
    </row>
    <row r="34" spans="1:10" s="9" customFormat="1" ht="25.05" customHeight="1" x14ac:dyDescent="0.25">
      <c r="A34" s="173" t="s">
        <v>37</v>
      </c>
      <c r="B34" s="51"/>
      <c r="C34" s="52" t="str">
        <f t="shared" si="0"/>
        <v/>
      </c>
      <c r="D34" s="51"/>
      <c r="E34" s="52" t="str">
        <f t="shared" si="1"/>
        <v/>
      </c>
      <c r="F34" s="51"/>
      <c r="G34" s="52" t="str">
        <f t="shared" si="2"/>
        <v/>
      </c>
      <c r="H34" s="51"/>
      <c r="I34" s="52" t="str">
        <f t="shared" si="3"/>
        <v/>
      </c>
      <c r="J34" s="274"/>
    </row>
    <row r="35" spans="1:10" s="9" customFormat="1" ht="25.05" customHeight="1" x14ac:dyDescent="0.25">
      <c r="A35" s="173" t="s">
        <v>38</v>
      </c>
      <c r="B35" s="51"/>
      <c r="C35" s="52" t="str">
        <f t="shared" si="0"/>
        <v/>
      </c>
      <c r="D35" s="51"/>
      <c r="E35" s="52" t="str">
        <f t="shared" si="1"/>
        <v/>
      </c>
      <c r="F35" s="51"/>
      <c r="G35" s="52" t="str">
        <f t="shared" si="2"/>
        <v/>
      </c>
      <c r="H35" s="51"/>
      <c r="I35" s="52" t="str">
        <f t="shared" si="3"/>
        <v/>
      </c>
      <c r="J35" s="274"/>
    </row>
    <row r="36" spans="1:10" s="9" customFormat="1" ht="25.05" customHeight="1" x14ac:dyDescent="0.25">
      <c r="A36" s="173" t="s">
        <v>39</v>
      </c>
      <c r="B36" s="51"/>
      <c r="C36" s="52" t="str">
        <f t="shared" si="0"/>
        <v/>
      </c>
      <c r="D36" s="51"/>
      <c r="E36" s="52" t="str">
        <f t="shared" si="1"/>
        <v/>
      </c>
      <c r="F36" s="51"/>
      <c r="G36" s="52" t="str">
        <f t="shared" si="2"/>
        <v/>
      </c>
      <c r="H36" s="51"/>
      <c r="I36" s="52" t="str">
        <f t="shared" si="3"/>
        <v/>
      </c>
      <c r="J36" s="274"/>
    </row>
    <row r="37" spans="1:10" s="9" customFormat="1" ht="25.05" customHeight="1" x14ac:dyDescent="0.25">
      <c r="A37" s="173" t="s">
        <v>40</v>
      </c>
      <c r="B37" s="51"/>
      <c r="C37" s="52" t="str">
        <f t="shared" si="0"/>
        <v/>
      </c>
      <c r="D37" s="51"/>
      <c r="E37" s="52" t="str">
        <f t="shared" si="1"/>
        <v/>
      </c>
      <c r="F37" s="51"/>
      <c r="G37" s="52" t="str">
        <f t="shared" si="2"/>
        <v/>
      </c>
      <c r="H37" s="51"/>
      <c r="I37" s="52" t="str">
        <f t="shared" si="3"/>
        <v/>
      </c>
      <c r="J37" s="274"/>
    </row>
    <row r="38" spans="1:10" s="9" customFormat="1" ht="25.05" customHeight="1" x14ac:dyDescent="0.25">
      <c r="A38" s="173" t="s">
        <v>41</v>
      </c>
      <c r="B38" s="51"/>
      <c r="C38" s="52" t="str">
        <f t="shared" si="0"/>
        <v/>
      </c>
      <c r="D38" s="51"/>
      <c r="E38" s="52" t="str">
        <f t="shared" si="1"/>
        <v/>
      </c>
      <c r="F38" s="51"/>
      <c r="G38" s="52" t="str">
        <f t="shared" si="2"/>
        <v/>
      </c>
      <c r="H38" s="51"/>
      <c r="I38" s="52" t="str">
        <f t="shared" si="3"/>
        <v/>
      </c>
      <c r="J38" s="274"/>
    </row>
    <row r="39" spans="1:10" s="9" customFormat="1" ht="25.05" customHeight="1" x14ac:dyDescent="0.25">
      <c r="A39" s="173" t="s">
        <v>42</v>
      </c>
      <c r="B39" s="51"/>
      <c r="C39" s="52" t="str">
        <f t="shared" si="0"/>
        <v/>
      </c>
      <c r="D39" s="51"/>
      <c r="E39" s="52" t="str">
        <f t="shared" si="1"/>
        <v/>
      </c>
      <c r="F39" s="51"/>
      <c r="G39" s="52" t="str">
        <f t="shared" si="2"/>
        <v/>
      </c>
      <c r="H39" s="51"/>
      <c r="I39" s="52" t="str">
        <f t="shared" si="3"/>
        <v/>
      </c>
      <c r="J39" s="274"/>
    </row>
    <row r="40" spans="1:10" s="9" customFormat="1" ht="25.05" customHeight="1" x14ac:dyDescent="0.25">
      <c r="A40" s="173" t="s">
        <v>43</v>
      </c>
      <c r="B40" s="51"/>
      <c r="C40" s="52" t="str">
        <f t="shared" si="0"/>
        <v/>
      </c>
      <c r="D40" s="51"/>
      <c r="E40" s="52" t="str">
        <f t="shared" si="1"/>
        <v/>
      </c>
      <c r="F40" s="51"/>
      <c r="G40" s="52" t="str">
        <f t="shared" si="2"/>
        <v/>
      </c>
      <c r="H40" s="51"/>
      <c r="I40" s="52" t="str">
        <f t="shared" si="3"/>
        <v/>
      </c>
      <c r="J40" s="274"/>
    </row>
    <row r="41" spans="1:10" s="9" customFormat="1" ht="25.05" customHeight="1" x14ac:dyDescent="0.25">
      <c r="A41" s="173" t="s">
        <v>44</v>
      </c>
      <c r="B41" s="51"/>
      <c r="C41" s="52" t="str">
        <f t="shared" si="0"/>
        <v/>
      </c>
      <c r="D41" s="51"/>
      <c r="E41" s="52" t="str">
        <f t="shared" si="1"/>
        <v/>
      </c>
      <c r="F41" s="51"/>
      <c r="G41" s="52" t="str">
        <f t="shared" si="2"/>
        <v/>
      </c>
      <c r="H41" s="51"/>
      <c r="I41" s="52" t="str">
        <f t="shared" si="3"/>
        <v/>
      </c>
      <c r="J41" s="274"/>
    </row>
    <row r="42" spans="1:10" s="9" customFormat="1" ht="30.6" customHeight="1" x14ac:dyDescent="0.25">
      <c r="A42" s="173" t="s">
        <v>45</v>
      </c>
      <c r="B42" s="51"/>
      <c r="C42" s="52" t="str">
        <f t="shared" si="0"/>
        <v/>
      </c>
      <c r="D42" s="51"/>
      <c r="E42" s="52" t="str">
        <f t="shared" si="1"/>
        <v/>
      </c>
      <c r="F42" s="51"/>
      <c r="G42" s="52" t="str">
        <f t="shared" si="2"/>
        <v/>
      </c>
      <c r="H42" s="51"/>
      <c r="I42" s="52" t="str">
        <f t="shared" si="3"/>
        <v/>
      </c>
      <c r="J42" s="274"/>
    </row>
    <row r="43" spans="1:10" s="11" customFormat="1" ht="25.05" customHeight="1" x14ac:dyDescent="0.25">
      <c r="A43" s="173" t="s">
        <v>46</v>
      </c>
      <c r="B43" s="51"/>
      <c r="C43" s="52" t="str">
        <f t="shared" si="0"/>
        <v/>
      </c>
      <c r="D43" s="51"/>
      <c r="E43" s="52" t="str">
        <f t="shared" si="1"/>
        <v/>
      </c>
      <c r="F43" s="51"/>
      <c r="G43" s="52" t="str">
        <f t="shared" si="2"/>
        <v/>
      </c>
      <c r="H43" s="51"/>
      <c r="I43" s="52" t="str">
        <f t="shared" si="3"/>
        <v/>
      </c>
      <c r="J43" s="277"/>
    </row>
    <row r="44" spans="1:10" ht="29.4" customHeight="1" x14ac:dyDescent="0.25">
      <c r="A44" s="237" t="s">
        <v>47</v>
      </c>
      <c r="B44" s="51"/>
      <c r="C44" s="52" t="str">
        <f t="shared" si="0"/>
        <v/>
      </c>
      <c r="D44" s="53"/>
      <c r="E44" s="52" t="str">
        <f t="shared" si="1"/>
        <v/>
      </c>
      <c r="F44" s="53"/>
      <c r="G44" s="52" t="str">
        <f t="shared" si="2"/>
        <v/>
      </c>
      <c r="H44" s="53"/>
      <c r="I44" s="52" t="str">
        <f t="shared" si="3"/>
        <v/>
      </c>
    </row>
    <row r="45" spans="1:10" s="9" customFormat="1" ht="40.200000000000003" customHeight="1" x14ac:dyDescent="0.25">
      <c r="A45" s="240" t="s">
        <v>48</v>
      </c>
      <c r="B45" s="70"/>
      <c r="C45" s="43" t="str">
        <f t="shared" si="0"/>
        <v/>
      </c>
      <c r="D45" s="70"/>
      <c r="E45" s="43" t="str">
        <f t="shared" si="1"/>
        <v/>
      </c>
      <c r="F45" s="70"/>
      <c r="G45" s="43" t="str">
        <f t="shared" si="2"/>
        <v/>
      </c>
      <c r="H45" s="70"/>
      <c r="I45" s="43" t="str">
        <f t="shared" si="3"/>
        <v/>
      </c>
      <c r="J45" s="274"/>
    </row>
    <row r="46" spans="1:10" s="9" customFormat="1" ht="25.05" customHeight="1" x14ac:dyDescent="0.25">
      <c r="A46" s="348" t="s">
        <v>49</v>
      </c>
      <c r="B46" s="359">
        <f>SUM(B27:B45)</f>
        <v>0</v>
      </c>
      <c r="C46" s="141" t="str">
        <f t="shared" si="0"/>
        <v/>
      </c>
      <c r="D46" s="359">
        <f>SUM(D27:D45)</f>
        <v>0</v>
      </c>
      <c r="E46" s="141" t="str">
        <f t="shared" si="1"/>
        <v/>
      </c>
      <c r="F46" s="359">
        <f>SUM(F27:F45)</f>
        <v>0</v>
      </c>
      <c r="G46" s="141" t="str">
        <f t="shared" si="2"/>
        <v/>
      </c>
      <c r="H46" s="359">
        <f>SUM(H27:H45)</f>
        <v>0</v>
      </c>
      <c r="I46" s="141" t="str">
        <f t="shared" si="3"/>
        <v/>
      </c>
      <c r="J46" s="350"/>
    </row>
    <row r="47" spans="1:10" ht="48.6" customHeight="1" x14ac:dyDescent="0.25">
      <c r="A47" s="361" t="s">
        <v>50</v>
      </c>
      <c r="B47" s="357"/>
      <c r="C47" s="358"/>
      <c r="D47" s="357"/>
      <c r="E47" s="358"/>
      <c r="F47" s="357"/>
      <c r="G47" s="358"/>
      <c r="H47" s="357"/>
      <c r="I47" s="358"/>
    </row>
    <row r="48" spans="1:10" s="9" customFormat="1" ht="25.05" customHeight="1" x14ac:dyDescent="0.25">
      <c r="A48" s="238" t="s">
        <v>51</v>
      </c>
      <c r="B48" s="51"/>
      <c r="C48" s="52" t="str">
        <f>IF(B48="","",IF(B48=0,"",(B48/B$6/$A$11)))</f>
        <v/>
      </c>
      <c r="D48" s="51"/>
      <c r="E48" s="52" t="str">
        <f>IF(D48="","",IF(D48=0,"",(D48/D$6/$A$11)))</f>
        <v/>
      </c>
      <c r="F48" s="51"/>
      <c r="G48" s="52" t="str">
        <f>IF(F48="","",IF(F48=0,"",(F48/F$6/$A$11)))</f>
        <v/>
      </c>
      <c r="H48" s="51"/>
      <c r="I48" s="52" t="str">
        <f>IF(H48="","",IF(H48=0,"",(H48/H$6/$A$11)))</f>
        <v/>
      </c>
      <c r="J48" s="274"/>
    </row>
    <row r="49" spans="1:10" s="9" customFormat="1" ht="30.6" customHeight="1" x14ac:dyDescent="0.25">
      <c r="A49" s="348" t="s">
        <v>52</v>
      </c>
      <c r="B49" s="360">
        <f>SUM(B48:B48)</f>
        <v>0</v>
      </c>
      <c r="C49" s="134" t="str">
        <f>IF(B49="","",IF(B49=0,"",(B49/B$6/$A$11)))</f>
        <v/>
      </c>
      <c r="D49" s="360">
        <f>SUM(D48:D48)</f>
        <v>0</v>
      </c>
      <c r="E49" s="134" t="str">
        <f>IF(D49="","",IF(D49=0,"",(D49/D$6/$A$11)))</f>
        <v/>
      </c>
      <c r="F49" s="360">
        <f>SUM(F48:F48)</f>
        <v>0</v>
      </c>
      <c r="G49" s="134" t="str">
        <f>IF(F49="","",IF(F49=0,"",(F49/F$6/$A$11)))</f>
        <v/>
      </c>
      <c r="H49" s="360">
        <f>SUM(H48:H48)</f>
        <v>0</v>
      </c>
      <c r="I49" s="134" t="str">
        <f>IF(H49="","",IF(H49=0,"",(H49/H$6/$A$11)))</f>
        <v/>
      </c>
      <c r="J49" s="350"/>
    </row>
    <row r="50" spans="1:10" s="9" customFormat="1" ht="25.05" customHeight="1" x14ac:dyDescent="0.25">
      <c r="A50" s="361" t="s">
        <v>53</v>
      </c>
      <c r="B50" s="362"/>
      <c r="C50" s="358"/>
      <c r="D50" s="362"/>
      <c r="E50" s="358"/>
      <c r="F50" s="362"/>
      <c r="G50" s="358"/>
      <c r="H50" s="362"/>
      <c r="I50" s="358"/>
      <c r="J50" s="274"/>
    </row>
    <row r="51" spans="1:10" s="9" customFormat="1" ht="25.05" customHeight="1" x14ac:dyDescent="0.25">
      <c r="A51" s="173" t="s">
        <v>54</v>
      </c>
      <c r="B51" s="51"/>
      <c r="C51" s="52" t="str">
        <f t="shared" ref="C51:C62" si="4">IF(B51="","",IF(B51=0,"",(B51/B$6/$A$11)))</f>
        <v/>
      </c>
      <c r="D51" s="51"/>
      <c r="E51" s="52" t="str">
        <f t="shared" ref="E51:E62" si="5">IF(D51="","",IF(D51=0,"",(D51/D$6/$A$11)))</f>
        <v/>
      </c>
      <c r="F51" s="51"/>
      <c r="G51" s="52" t="str">
        <f t="shared" ref="G51:G62" si="6">IF(F51="","",IF(F51=0,"",(F51/F$6/$A$11)))</f>
        <v/>
      </c>
      <c r="H51" s="51"/>
      <c r="I51" s="52" t="str">
        <f t="shared" ref="I51:I62" si="7">IF(H51="","",IF(H51=0,"",(H51/H$6/$A$11)))</f>
        <v/>
      </c>
      <c r="J51" s="274"/>
    </row>
    <row r="52" spans="1:10" s="9" customFormat="1" ht="31.2" customHeight="1" x14ac:dyDescent="0.25">
      <c r="A52" s="173" t="s">
        <v>55</v>
      </c>
      <c r="B52" s="51"/>
      <c r="C52" s="52" t="str">
        <f t="shared" si="4"/>
        <v/>
      </c>
      <c r="D52" s="51"/>
      <c r="E52" s="52" t="str">
        <f t="shared" si="5"/>
        <v/>
      </c>
      <c r="F52" s="51"/>
      <c r="G52" s="52" t="str">
        <f t="shared" si="6"/>
        <v/>
      </c>
      <c r="H52" s="51"/>
      <c r="I52" s="52" t="str">
        <f t="shared" si="7"/>
        <v/>
      </c>
      <c r="J52" s="274"/>
    </row>
    <row r="53" spans="1:10" s="9" customFormat="1" ht="28.2" customHeight="1" x14ac:dyDescent="0.25">
      <c r="A53" s="233" t="s">
        <v>56</v>
      </c>
      <c r="B53" s="51"/>
      <c r="C53" s="52" t="str">
        <f t="shared" si="4"/>
        <v/>
      </c>
      <c r="D53" s="51"/>
      <c r="E53" s="52" t="str">
        <f t="shared" si="5"/>
        <v/>
      </c>
      <c r="F53" s="51"/>
      <c r="G53" s="52" t="str">
        <f t="shared" si="6"/>
        <v/>
      </c>
      <c r="H53" s="51"/>
      <c r="I53" s="52" t="str">
        <f t="shared" si="7"/>
        <v/>
      </c>
      <c r="J53" s="274"/>
    </row>
    <row r="54" spans="1:10" s="9" customFormat="1" ht="25.05" customHeight="1" x14ac:dyDescent="0.25">
      <c r="A54" s="173" t="s">
        <v>57</v>
      </c>
      <c r="B54" s="51"/>
      <c r="C54" s="52" t="str">
        <f t="shared" si="4"/>
        <v/>
      </c>
      <c r="D54" s="53"/>
      <c r="E54" s="52" t="str">
        <f t="shared" si="5"/>
        <v/>
      </c>
      <c r="F54" s="53"/>
      <c r="G54" s="52" t="str">
        <f t="shared" si="6"/>
        <v/>
      </c>
      <c r="H54" s="53"/>
      <c r="I54" s="52" t="str">
        <f t="shared" si="7"/>
        <v/>
      </c>
      <c r="J54" s="274"/>
    </row>
    <row r="55" spans="1:10" s="9" customFormat="1" ht="27.45" customHeight="1" x14ac:dyDescent="0.25">
      <c r="A55" s="233" t="s">
        <v>58</v>
      </c>
      <c r="B55" s="51"/>
      <c r="C55" s="52" t="str">
        <f t="shared" si="4"/>
        <v/>
      </c>
      <c r="D55" s="70"/>
      <c r="E55" s="52" t="str">
        <f t="shared" si="5"/>
        <v/>
      </c>
      <c r="F55" s="70"/>
      <c r="G55" s="52" t="str">
        <f t="shared" si="6"/>
        <v/>
      </c>
      <c r="H55" s="70"/>
      <c r="I55" s="52" t="str">
        <f t="shared" si="7"/>
        <v/>
      </c>
      <c r="J55" s="274"/>
    </row>
    <row r="56" spans="1:10" s="9" customFormat="1" ht="40.799999999999997" customHeight="1" x14ac:dyDescent="0.25">
      <c r="A56" s="234" t="s">
        <v>59</v>
      </c>
      <c r="B56" s="51"/>
      <c r="C56" s="52" t="str">
        <f t="shared" si="4"/>
        <v/>
      </c>
      <c r="D56" s="70"/>
      <c r="E56" s="52" t="str">
        <f t="shared" si="5"/>
        <v/>
      </c>
      <c r="F56" s="70"/>
      <c r="G56" s="52" t="str">
        <f t="shared" si="6"/>
        <v/>
      </c>
      <c r="H56" s="70"/>
      <c r="I56" s="52" t="str">
        <f t="shared" si="7"/>
        <v/>
      </c>
      <c r="J56" s="274"/>
    </row>
    <row r="57" spans="1:10" s="11" customFormat="1" ht="25.5" customHeight="1" x14ac:dyDescent="0.25">
      <c r="A57" s="235" t="s">
        <v>60</v>
      </c>
      <c r="B57" s="51"/>
      <c r="C57" s="52" t="str">
        <f t="shared" si="4"/>
        <v/>
      </c>
      <c r="D57" s="53"/>
      <c r="E57" s="52" t="str">
        <f t="shared" si="5"/>
        <v/>
      </c>
      <c r="F57" s="318"/>
      <c r="G57" s="52" t="str">
        <f t="shared" si="6"/>
        <v/>
      </c>
      <c r="H57" s="53"/>
      <c r="I57" s="52" t="str">
        <f t="shared" si="7"/>
        <v/>
      </c>
      <c r="J57" s="277"/>
    </row>
    <row r="58" spans="1:10" s="9" customFormat="1" ht="33.6" customHeight="1" x14ac:dyDescent="0.25">
      <c r="A58" s="171" t="s">
        <v>48</v>
      </c>
      <c r="B58" s="70"/>
      <c r="C58" s="52" t="str">
        <f t="shared" si="4"/>
        <v/>
      </c>
      <c r="D58" s="70"/>
      <c r="E58" s="52" t="str">
        <f t="shared" si="5"/>
        <v/>
      </c>
      <c r="F58" s="70"/>
      <c r="G58" s="52" t="str">
        <f t="shared" si="6"/>
        <v/>
      </c>
      <c r="H58" s="70"/>
      <c r="I58" s="52" t="str">
        <f t="shared" si="7"/>
        <v/>
      </c>
      <c r="J58" s="274"/>
    </row>
    <row r="59" spans="1:10" s="9" customFormat="1" ht="25.5" customHeight="1" thickBot="1" x14ac:dyDescent="0.3">
      <c r="A59" s="363" t="s">
        <v>61</v>
      </c>
      <c r="B59" s="364">
        <f>SUM(B51:B58)</f>
        <v>0</v>
      </c>
      <c r="C59" s="136" t="str">
        <f t="shared" si="4"/>
        <v/>
      </c>
      <c r="D59" s="364">
        <f>SUM(D51:D58)</f>
        <v>0</v>
      </c>
      <c r="E59" s="136" t="str">
        <f t="shared" si="5"/>
        <v/>
      </c>
      <c r="F59" s="364">
        <f>SUM(F51:F58)</f>
        <v>0</v>
      </c>
      <c r="G59" s="124" t="str">
        <f t="shared" si="6"/>
        <v/>
      </c>
      <c r="H59" s="364">
        <f>SUM(H51:H58)</f>
        <v>0</v>
      </c>
      <c r="I59" s="136" t="str">
        <f t="shared" si="7"/>
        <v/>
      </c>
      <c r="J59" s="350"/>
    </row>
    <row r="60" spans="1:10" s="9" customFormat="1" ht="37.799999999999997" customHeight="1" thickTop="1" x14ac:dyDescent="0.25">
      <c r="A60" s="365" t="s">
        <v>62</v>
      </c>
      <c r="B60" s="319">
        <f>B25-B46+B49-B59</f>
        <v>0</v>
      </c>
      <c r="C60" s="320" t="str">
        <f t="shared" si="4"/>
        <v/>
      </c>
      <c r="D60" s="319">
        <f>D25-D46+D49-D59</f>
        <v>0</v>
      </c>
      <c r="E60" s="320" t="str">
        <f t="shared" si="5"/>
        <v/>
      </c>
      <c r="F60" s="319">
        <f>F25-F46+F49-F59</f>
        <v>0</v>
      </c>
      <c r="G60" s="321" t="str">
        <f t="shared" si="6"/>
        <v/>
      </c>
      <c r="H60" s="319">
        <f>H25-H46+H49-H59</f>
        <v>0</v>
      </c>
      <c r="I60" s="320" t="str">
        <f t="shared" si="7"/>
        <v/>
      </c>
      <c r="J60" s="274"/>
    </row>
    <row r="61" spans="1:10" s="16" customFormat="1" ht="37.799999999999997" customHeight="1" x14ac:dyDescent="0.25">
      <c r="A61" s="120" t="s">
        <v>63</v>
      </c>
      <c r="B61" s="10">
        <f>'Efterkalkyl 2022'!B62</f>
        <v>0</v>
      </c>
      <c r="C61" s="124" t="str">
        <f t="shared" si="4"/>
        <v/>
      </c>
      <c r="D61" s="10">
        <f>'Efterkalkyl 2022'!D62</f>
        <v>0</v>
      </c>
      <c r="E61" s="124" t="str">
        <f t="shared" si="5"/>
        <v/>
      </c>
      <c r="F61" s="10">
        <f>'Efterkalkyl 2022'!F62</f>
        <v>0</v>
      </c>
      <c r="G61" s="124" t="str">
        <f t="shared" si="6"/>
        <v/>
      </c>
      <c r="H61" s="10">
        <f>'Efterkalkyl 2022'!H62</f>
        <v>0</v>
      </c>
      <c r="I61" s="124" t="str">
        <f t="shared" si="7"/>
        <v/>
      </c>
      <c r="J61" s="274"/>
    </row>
    <row r="62" spans="1:10" s="9" customFormat="1" ht="37.799999999999997" customHeight="1" x14ac:dyDescent="0.25">
      <c r="A62" s="366" t="s">
        <v>64</v>
      </c>
      <c r="B62" s="322">
        <f>B60+B61</f>
        <v>0</v>
      </c>
      <c r="C62" s="134" t="str">
        <f t="shared" si="4"/>
        <v/>
      </c>
      <c r="D62" s="322">
        <f>D60+D61</f>
        <v>0</v>
      </c>
      <c r="E62" s="134" t="str">
        <f t="shared" si="5"/>
        <v/>
      </c>
      <c r="F62" s="322">
        <f>F60+F61</f>
        <v>0</v>
      </c>
      <c r="G62" s="134" t="str">
        <f t="shared" si="6"/>
        <v/>
      </c>
      <c r="H62" s="322">
        <f>H60+H61</f>
        <v>0</v>
      </c>
      <c r="I62" s="134" t="str">
        <f t="shared" si="7"/>
        <v/>
      </c>
      <c r="J62" s="274"/>
    </row>
    <row r="63" spans="1:10" s="9" customFormat="1" ht="45.6" customHeight="1" thickBot="1" x14ac:dyDescent="0.35">
      <c r="A63" s="367" t="s">
        <v>414</v>
      </c>
      <c r="B63" s="47"/>
      <c r="C63" s="337"/>
      <c r="D63" s="47"/>
      <c r="E63" s="337"/>
      <c r="F63" s="47"/>
      <c r="G63" s="337"/>
      <c r="H63" s="47"/>
      <c r="I63" s="337"/>
      <c r="J63" s="274"/>
    </row>
    <row r="64" spans="1:10" s="9" customFormat="1" ht="25.05" customHeight="1" thickTop="1" x14ac:dyDescent="0.25">
      <c r="A64" s="235" t="s">
        <v>66</v>
      </c>
      <c r="B64" s="48"/>
      <c r="C64" s="52" t="str">
        <f>IF(B64="","",IF(B64=0,"",(B64/B$6/$A$11)))</f>
        <v/>
      </c>
      <c r="D64" s="48"/>
      <c r="E64" s="43" t="str">
        <f>IF(D64="","",IF(D64=0,"",(D64/D$6/$A$11)))</f>
        <v/>
      </c>
      <c r="F64" s="48"/>
      <c r="G64" s="52" t="str">
        <f>IF(F64="","",IF(F64=0,"",(F64/F$6/$A$11)))</f>
        <v/>
      </c>
      <c r="H64" s="48"/>
      <c r="I64" s="52" t="str">
        <f>IF(H64="","",IF(H64=0,"",(H64/H$6/$A$11)))</f>
        <v/>
      </c>
      <c r="J64" s="274"/>
    </row>
    <row r="65" spans="1:10" s="9" customFormat="1" ht="25.05" customHeight="1" x14ac:dyDescent="0.25">
      <c r="A65" s="242" t="s">
        <v>51</v>
      </c>
      <c r="B65" s="51"/>
      <c r="C65" s="52" t="str">
        <f>IF(B65="","",IF(B65=0,"",(B65/B$6/$A$11)))</f>
        <v/>
      </c>
      <c r="D65" s="51"/>
      <c r="E65" s="52" t="str">
        <f>IF(D65="","",IF(D65=0,"",(D65/D$6/$A$11)))</f>
        <v/>
      </c>
      <c r="F65" s="51"/>
      <c r="G65" s="52" t="str">
        <f>IF(F65="","",IF(F65=0,"",(F65/F$6/$A$11)))</f>
        <v/>
      </c>
      <c r="H65" s="51"/>
      <c r="I65" s="52" t="str">
        <f>IF(H65="","",IF(H65=0,"",(H65/H$6/$A$11)))</f>
        <v/>
      </c>
      <c r="J65" s="274"/>
    </row>
    <row r="66" spans="1:10" s="9" customFormat="1" ht="25.05" customHeight="1" x14ac:dyDescent="0.25">
      <c r="A66" s="348" t="s">
        <v>67</v>
      </c>
      <c r="B66" s="360">
        <f>SUM(B64:B65)</f>
        <v>0</v>
      </c>
      <c r="C66" s="134" t="str">
        <f>IF(B66="","",IF(B66=0,"",(B66/B$6/$A$11)))</f>
        <v/>
      </c>
      <c r="D66" s="360">
        <f>SUM(D64:D65)</f>
        <v>0</v>
      </c>
      <c r="E66" s="134" t="str">
        <f>IF(D66="","",IF(D66=0,"",(D66/D$6/$A$11)))</f>
        <v/>
      </c>
      <c r="F66" s="360">
        <f>SUM(F64:F65)</f>
        <v>0</v>
      </c>
      <c r="G66" s="134" t="str">
        <f>IF(F66="","",IF(F66=0,"",(F66/F$6/$A$11)))</f>
        <v/>
      </c>
      <c r="H66" s="360">
        <f>SUM(H64:H65)</f>
        <v>0</v>
      </c>
      <c r="I66" s="134" t="str">
        <f>IF(H66="","",IF(H66=0,"",(H66/H$6/$A$11)))</f>
        <v/>
      </c>
      <c r="J66" s="350"/>
    </row>
    <row r="67" spans="1:10" ht="36.6" customHeight="1" x14ac:dyDescent="0.25">
      <c r="A67" s="361" t="s">
        <v>53</v>
      </c>
      <c r="B67" s="362"/>
      <c r="C67" s="358"/>
      <c r="D67" s="362"/>
      <c r="E67" s="358"/>
      <c r="F67" s="362"/>
      <c r="G67" s="358"/>
      <c r="H67" s="362"/>
      <c r="I67" s="358"/>
    </row>
    <row r="68" spans="1:10" s="9" customFormat="1" ht="25.05" customHeight="1" x14ac:dyDescent="0.25">
      <c r="A68" s="173" t="s">
        <v>54</v>
      </c>
      <c r="B68" s="51"/>
      <c r="C68" s="52" t="str">
        <f t="shared" ref="C68:C79" si="8">IF(B68="","",IF(B68=0,"",(B68/B$6/$A$11)))</f>
        <v/>
      </c>
      <c r="D68" s="51"/>
      <c r="E68" s="52" t="str">
        <f t="shared" ref="E68:E79" si="9">IF(D68="","",IF(D68=0,"",(D68/D$6/$A$11)))</f>
        <v/>
      </c>
      <c r="F68" s="51"/>
      <c r="G68" s="52" t="str">
        <f t="shared" ref="G68:G79" si="10">IF(F68="","",IF(F68=0,"",(F68/F$6/$A$11)))</f>
        <v/>
      </c>
      <c r="H68" s="51"/>
      <c r="I68" s="52" t="str">
        <f t="shared" ref="I68:I79" si="11">IF(H68="","",IF(H68=0,"",(H68/H$6/$A$11)))</f>
        <v/>
      </c>
      <c r="J68" s="274"/>
    </row>
    <row r="69" spans="1:10" s="9" customFormat="1" ht="31.2" customHeight="1" x14ac:dyDescent="0.25">
      <c r="A69" s="173" t="s">
        <v>55</v>
      </c>
      <c r="B69" s="51"/>
      <c r="C69" s="43" t="str">
        <f t="shared" si="8"/>
        <v/>
      </c>
      <c r="D69" s="51"/>
      <c r="E69" s="52" t="str">
        <f t="shared" si="9"/>
        <v/>
      </c>
      <c r="F69" s="51"/>
      <c r="G69" s="52" t="str">
        <f t="shared" si="10"/>
        <v/>
      </c>
      <c r="H69" s="51"/>
      <c r="I69" s="52" t="str">
        <f t="shared" si="11"/>
        <v/>
      </c>
      <c r="J69" s="274"/>
    </row>
    <row r="70" spans="1:10" s="9" customFormat="1" ht="25.05" customHeight="1" x14ac:dyDescent="0.25">
      <c r="A70" s="233" t="s">
        <v>56</v>
      </c>
      <c r="B70" s="51"/>
      <c r="C70" s="41" t="str">
        <f t="shared" si="8"/>
        <v/>
      </c>
      <c r="D70" s="51"/>
      <c r="E70" s="52" t="str">
        <f t="shared" si="9"/>
        <v/>
      </c>
      <c r="F70" s="51"/>
      <c r="G70" s="52" t="str">
        <f t="shared" si="10"/>
        <v/>
      </c>
      <c r="H70" s="51"/>
      <c r="I70" s="52" t="str">
        <f t="shared" si="11"/>
        <v/>
      </c>
      <c r="J70" s="274"/>
    </row>
    <row r="71" spans="1:10" s="9" customFormat="1" ht="25.05" customHeight="1" x14ac:dyDescent="0.25">
      <c r="A71" s="173" t="s">
        <v>57</v>
      </c>
      <c r="B71" s="51"/>
      <c r="C71" s="52" t="str">
        <f t="shared" si="8"/>
        <v/>
      </c>
      <c r="D71" s="53"/>
      <c r="E71" s="52" t="str">
        <f t="shared" si="9"/>
        <v/>
      </c>
      <c r="F71" s="53"/>
      <c r="G71" s="52" t="str">
        <f t="shared" si="10"/>
        <v/>
      </c>
      <c r="H71" s="53"/>
      <c r="I71" s="52" t="str">
        <f t="shared" si="11"/>
        <v/>
      </c>
      <c r="J71" s="274"/>
    </row>
    <row r="72" spans="1:10" s="9" customFormat="1" ht="33" customHeight="1" x14ac:dyDescent="0.25">
      <c r="A72" s="128" t="s">
        <v>58</v>
      </c>
      <c r="B72" s="51"/>
      <c r="C72" s="52" t="str">
        <f t="shared" si="8"/>
        <v/>
      </c>
      <c r="D72" s="70"/>
      <c r="E72" s="52" t="str">
        <f t="shared" si="9"/>
        <v/>
      </c>
      <c r="F72" s="70"/>
      <c r="G72" s="52" t="str">
        <f t="shared" si="10"/>
        <v/>
      </c>
      <c r="H72" s="70"/>
      <c r="I72" s="52" t="str">
        <f t="shared" si="11"/>
        <v/>
      </c>
      <c r="J72" s="274"/>
    </row>
    <row r="73" spans="1:10" s="9" customFormat="1" ht="34.200000000000003" customHeight="1" x14ac:dyDescent="0.25">
      <c r="A73" s="234" t="s">
        <v>59</v>
      </c>
      <c r="B73" s="51"/>
      <c r="C73" s="52" t="str">
        <f t="shared" si="8"/>
        <v/>
      </c>
      <c r="D73" s="70"/>
      <c r="E73" s="52" t="str">
        <f t="shared" si="9"/>
        <v/>
      </c>
      <c r="F73" s="70"/>
      <c r="G73" s="52" t="str">
        <f t="shared" si="10"/>
        <v/>
      </c>
      <c r="H73" s="70"/>
      <c r="I73" s="52" t="str">
        <f t="shared" si="11"/>
        <v/>
      </c>
      <c r="J73" s="274"/>
    </row>
    <row r="74" spans="1:10" s="9" customFormat="1" ht="25.05" customHeight="1" x14ac:dyDescent="0.25">
      <c r="A74" s="235" t="s">
        <v>60</v>
      </c>
      <c r="B74" s="51"/>
      <c r="C74" s="52" t="str">
        <f t="shared" si="8"/>
        <v/>
      </c>
      <c r="D74" s="51"/>
      <c r="E74" s="52" t="str">
        <f t="shared" si="9"/>
        <v/>
      </c>
      <c r="F74" s="51"/>
      <c r="G74" s="52" t="str">
        <f t="shared" si="10"/>
        <v/>
      </c>
      <c r="H74" s="51"/>
      <c r="I74" s="52" t="str">
        <f t="shared" si="11"/>
        <v/>
      </c>
      <c r="J74" s="274"/>
    </row>
    <row r="75" spans="1:10" s="9" customFormat="1" ht="35.4" customHeight="1" x14ac:dyDescent="0.25">
      <c r="A75" s="172" t="s">
        <v>48</v>
      </c>
      <c r="B75" s="70"/>
      <c r="C75" s="52" t="str">
        <f t="shared" si="8"/>
        <v/>
      </c>
      <c r="D75" s="70"/>
      <c r="E75" s="52" t="str">
        <f t="shared" si="9"/>
        <v/>
      </c>
      <c r="F75" s="70"/>
      <c r="G75" s="52" t="str">
        <f t="shared" si="10"/>
        <v/>
      </c>
      <c r="H75" s="70"/>
      <c r="I75" s="52" t="str">
        <f t="shared" si="11"/>
        <v/>
      </c>
      <c r="J75" s="274"/>
    </row>
    <row r="76" spans="1:10" s="9" customFormat="1" ht="33.6" customHeight="1" thickBot="1" x14ac:dyDescent="0.3">
      <c r="A76" s="368" t="s">
        <v>61</v>
      </c>
      <c r="B76" s="60">
        <f>SUM(B68:B75)</f>
        <v>0</v>
      </c>
      <c r="C76" s="67" t="str">
        <f t="shared" si="8"/>
        <v/>
      </c>
      <c r="D76" s="60">
        <f>SUM(D68:D75)</f>
        <v>0</v>
      </c>
      <c r="E76" s="67" t="str">
        <f t="shared" si="9"/>
        <v/>
      </c>
      <c r="F76" s="66">
        <f>SUM(F68:F75)</f>
        <v>0</v>
      </c>
      <c r="G76" s="52" t="str">
        <f t="shared" si="10"/>
        <v/>
      </c>
      <c r="H76" s="66">
        <f>SUM(H68:H75)</f>
        <v>0</v>
      </c>
      <c r="I76" s="67" t="str">
        <f t="shared" si="11"/>
        <v/>
      </c>
      <c r="J76" s="274"/>
    </row>
    <row r="77" spans="1:10" s="11" customFormat="1" ht="39" customHeight="1" thickTop="1" x14ac:dyDescent="0.25">
      <c r="A77" s="365" t="s">
        <v>68</v>
      </c>
      <c r="B77" s="111">
        <f>B66-B76</f>
        <v>0</v>
      </c>
      <c r="C77" s="41" t="str">
        <f t="shared" si="8"/>
        <v/>
      </c>
      <c r="D77" s="111">
        <f>D66-D76</f>
        <v>0</v>
      </c>
      <c r="E77" s="41" t="str">
        <f t="shared" si="9"/>
        <v/>
      </c>
      <c r="F77" s="111">
        <f>F66-F76</f>
        <v>0</v>
      </c>
      <c r="G77" s="197" t="str">
        <f t="shared" si="10"/>
        <v/>
      </c>
      <c r="H77" s="111">
        <f>H66-H76</f>
        <v>0</v>
      </c>
      <c r="I77" s="41" t="str">
        <f t="shared" si="11"/>
        <v/>
      </c>
      <c r="J77" s="277"/>
    </row>
    <row r="78" spans="1:10" s="9" customFormat="1" ht="39" customHeight="1" x14ac:dyDescent="0.25">
      <c r="A78" s="244" t="s">
        <v>69</v>
      </c>
      <c r="B78" s="51">
        <f>'Efterkalkyl 2022'!B79</f>
        <v>0</v>
      </c>
      <c r="C78" s="52" t="str">
        <f t="shared" si="8"/>
        <v/>
      </c>
      <c r="D78" s="51">
        <f>'Efterkalkyl 2022'!D79</f>
        <v>0</v>
      </c>
      <c r="E78" s="52" t="str">
        <f t="shared" si="9"/>
        <v/>
      </c>
      <c r="F78" s="51">
        <f>'Efterkalkyl 2022'!F79</f>
        <v>0</v>
      </c>
      <c r="G78" s="52" t="str">
        <f t="shared" si="10"/>
        <v/>
      </c>
      <c r="H78" s="51">
        <f>'Efterkalkyl 2022'!H79</f>
        <v>0</v>
      </c>
      <c r="I78" s="52" t="str">
        <f t="shared" si="11"/>
        <v/>
      </c>
      <c r="J78" s="274"/>
    </row>
    <row r="79" spans="1:10" s="9" customFormat="1" ht="39" customHeight="1" x14ac:dyDescent="0.25">
      <c r="A79" s="369" t="s">
        <v>70</v>
      </c>
      <c r="B79" s="112">
        <f>B77+B78</f>
        <v>0</v>
      </c>
      <c r="C79" s="43" t="str">
        <f t="shared" si="8"/>
        <v/>
      </c>
      <c r="D79" s="112">
        <f>D77+D78</f>
        <v>0</v>
      </c>
      <c r="E79" s="43" t="str">
        <f t="shared" si="9"/>
        <v/>
      </c>
      <c r="F79" s="112">
        <f>F77+F78</f>
        <v>0</v>
      </c>
      <c r="G79" s="43" t="str">
        <f t="shared" si="10"/>
        <v/>
      </c>
      <c r="H79" s="112">
        <f>H77+H78</f>
        <v>0</v>
      </c>
      <c r="I79" s="43" t="str">
        <f t="shared" si="11"/>
        <v/>
      </c>
      <c r="J79" s="274"/>
    </row>
    <row r="80" spans="1:10" s="9" customFormat="1" ht="56.4" customHeight="1" thickBot="1" x14ac:dyDescent="0.35">
      <c r="A80" s="367" t="s">
        <v>71</v>
      </c>
      <c r="B80" s="47"/>
      <c r="C80" s="337"/>
      <c r="D80" s="47"/>
      <c r="E80" s="337"/>
      <c r="F80" s="47"/>
      <c r="G80" s="337"/>
      <c r="H80" s="47"/>
      <c r="I80" s="337"/>
      <c r="J80" s="274"/>
    </row>
    <row r="81" spans="1:10" s="12" customFormat="1" ht="31.8" customHeight="1" thickTop="1" x14ac:dyDescent="0.25">
      <c r="A81" s="361" t="s">
        <v>72</v>
      </c>
      <c r="B81" s="357"/>
      <c r="C81" s="358"/>
      <c r="D81" s="357"/>
      <c r="E81" s="358"/>
      <c r="F81" s="357"/>
      <c r="G81" s="358"/>
      <c r="H81" s="357"/>
      <c r="I81" s="358"/>
      <c r="J81" s="274"/>
    </row>
    <row r="82" spans="1:10" s="9" customFormat="1" ht="34.200000000000003" customHeight="1" x14ac:dyDescent="0.25">
      <c r="A82" s="118" t="s">
        <v>73</v>
      </c>
      <c r="B82" s="51"/>
      <c r="C82" s="52" t="str">
        <f>IF(B82="","",IF(B82=0,"",(B82/B$6/$A$11)))</f>
        <v/>
      </c>
      <c r="D82" s="51"/>
      <c r="E82" s="43" t="str">
        <f>IF(D82="","",IF(D82=0,"",(D82/D$6/$A$11)))</f>
        <v/>
      </c>
      <c r="F82" s="51"/>
      <c r="G82" s="52" t="str">
        <f>IF(F82="","",IF(F82=0,"",(F82/F$6/$A$11)))</f>
        <v/>
      </c>
      <c r="H82" s="51"/>
      <c r="I82" s="52" t="str">
        <f>IF(H82="","",IF(H82=0,"",(H82/H$6/$A$11)))</f>
        <v/>
      </c>
      <c r="J82" s="274"/>
    </row>
    <row r="83" spans="1:10" s="9" customFormat="1" ht="36.450000000000003" customHeight="1" x14ac:dyDescent="0.25">
      <c r="A83" s="122" t="s">
        <v>74</v>
      </c>
      <c r="B83" s="70"/>
      <c r="C83" s="52" t="str">
        <f>IF(B83="","",IF(B83=0,"",(B83/B$6/$A$11)))</f>
        <v/>
      </c>
      <c r="D83" s="64"/>
      <c r="E83" s="52" t="str">
        <f>IF(D83="","",IF(D83=0,"",(D83/D$6/$A$11)))</f>
        <v/>
      </c>
      <c r="F83" s="64"/>
      <c r="G83" s="52" t="str">
        <f>IF(F83="","",IF(F83=0,"",(F83/F$6/$A$11)))</f>
        <v/>
      </c>
      <c r="H83" s="64"/>
      <c r="I83" s="52" t="str">
        <f>IF(H83="","",IF(H83=0,"",(H83/H$6/$A$11)))</f>
        <v/>
      </c>
      <c r="J83" s="274"/>
    </row>
    <row r="84" spans="1:10" s="9" customFormat="1" ht="30.6" customHeight="1" x14ac:dyDescent="0.25">
      <c r="A84" s="370" t="s">
        <v>28</v>
      </c>
      <c r="B84" s="360">
        <f>SUM(B82:B83)</f>
        <v>0</v>
      </c>
      <c r="C84" s="134" t="str">
        <f>IF(B84="","",IF(B84=0,"",(B84/B$6/$A$11)))</f>
        <v/>
      </c>
      <c r="D84" s="360">
        <f>SUM(D82:D83)</f>
        <v>0</v>
      </c>
      <c r="E84" s="134" t="str">
        <f>IF(D84="","",IF(D84=0,"",(D84/D$6/$A$11)))</f>
        <v/>
      </c>
      <c r="F84" s="360">
        <f>SUM(F82:F83)</f>
        <v>0</v>
      </c>
      <c r="G84" s="134" t="str">
        <f>IF(F84="","",IF(F84=0,"",(F84/F$6/$A$11)))</f>
        <v/>
      </c>
      <c r="H84" s="360">
        <f>SUM(H82:H83)</f>
        <v>0</v>
      </c>
      <c r="I84" s="134" t="str">
        <f>IF(H84="","",IF(H84=0,"",(H84/H$6/$A$11)))</f>
        <v/>
      </c>
      <c r="J84" s="350"/>
    </row>
    <row r="85" spans="1:10" s="9" customFormat="1" ht="32.4" customHeight="1" x14ac:dyDescent="0.25">
      <c r="A85" s="361" t="s">
        <v>75</v>
      </c>
      <c r="B85" s="371"/>
      <c r="C85" s="371"/>
      <c r="D85" s="371"/>
      <c r="E85" s="371"/>
      <c r="F85" s="371"/>
      <c r="G85" s="371"/>
      <c r="H85" s="371"/>
      <c r="I85" s="371"/>
      <c r="J85" s="274"/>
    </row>
    <row r="86" spans="1:10" s="9" customFormat="1" ht="33" customHeight="1" x14ac:dyDescent="0.25">
      <c r="A86" s="123" t="s">
        <v>76</v>
      </c>
      <c r="B86" s="10"/>
      <c r="C86" s="52" t="str">
        <f t="shared" ref="C86:C94" si="12">IF(B86="","",IF(B86=0,"",(B86/B$6/$A$11)))</f>
        <v/>
      </c>
      <c r="D86" s="10"/>
      <c r="E86" s="52" t="str">
        <f t="shared" ref="E86:E94" si="13">IF(D86="","",IF(D86=0,"",(D86/D$6/$A$11)))</f>
        <v/>
      </c>
      <c r="F86" s="10"/>
      <c r="G86" s="52" t="str">
        <f t="shared" ref="G86:G94" si="14">IF(F86="","",IF(F86=0,"",(F86/F$6/$A$11)))</f>
        <v/>
      </c>
      <c r="H86" s="10"/>
      <c r="I86" s="52" t="str">
        <f t="shared" ref="I86:I94" si="15">IF(H86="","",IF(H86=0,"",(H86/H$6/$A$11)))</f>
        <v/>
      </c>
      <c r="J86" s="274"/>
    </row>
    <row r="87" spans="1:10" s="9" customFormat="1" ht="33" customHeight="1" x14ac:dyDescent="0.25">
      <c r="A87" s="123" t="s">
        <v>77</v>
      </c>
      <c r="B87" s="51"/>
      <c r="C87" s="52" t="str">
        <f t="shared" si="12"/>
        <v/>
      </c>
      <c r="D87" s="51"/>
      <c r="E87" s="52" t="str">
        <f t="shared" si="13"/>
        <v/>
      </c>
      <c r="F87" s="51"/>
      <c r="G87" s="52" t="str">
        <f t="shared" si="14"/>
        <v/>
      </c>
      <c r="H87" s="51"/>
      <c r="I87" s="52" t="str">
        <f t="shared" si="15"/>
        <v/>
      </c>
      <c r="J87" s="274"/>
    </row>
    <row r="88" spans="1:10" s="9" customFormat="1" ht="33" customHeight="1" x14ac:dyDescent="0.25">
      <c r="A88" s="125" t="s">
        <v>78</v>
      </c>
      <c r="B88" s="51"/>
      <c r="C88" s="52" t="str">
        <f t="shared" si="12"/>
        <v/>
      </c>
      <c r="D88" s="51"/>
      <c r="E88" s="52" t="str">
        <f t="shared" si="13"/>
        <v/>
      </c>
      <c r="F88" s="51"/>
      <c r="G88" s="52" t="str">
        <f t="shared" si="14"/>
        <v/>
      </c>
      <c r="H88" s="51"/>
      <c r="I88" s="52" t="str">
        <f t="shared" si="15"/>
        <v/>
      </c>
      <c r="J88" s="274"/>
    </row>
    <row r="89" spans="1:10" s="9" customFormat="1" ht="33" customHeight="1" x14ac:dyDescent="0.25">
      <c r="A89" s="126" t="s">
        <v>79</v>
      </c>
      <c r="B89" s="10"/>
      <c r="C89" s="52" t="str">
        <f t="shared" si="12"/>
        <v/>
      </c>
      <c r="D89" s="127"/>
      <c r="E89" s="52" t="str">
        <f t="shared" si="13"/>
        <v/>
      </c>
      <c r="F89" s="127"/>
      <c r="G89" s="52" t="str">
        <f t="shared" si="14"/>
        <v/>
      </c>
      <c r="H89" s="127"/>
      <c r="I89" s="52" t="str">
        <f t="shared" si="15"/>
        <v/>
      </c>
      <c r="J89" s="274"/>
    </row>
    <row r="90" spans="1:10" s="9" customFormat="1" ht="33" customHeight="1" x14ac:dyDescent="0.25">
      <c r="A90" s="128" t="s">
        <v>48</v>
      </c>
      <c r="B90" s="70"/>
      <c r="C90" s="52" t="str">
        <f t="shared" si="12"/>
        <v/>
      </c>
      <c r="D90" s="70"/>
      <c r="E90" s="52" t="str">
        <f t="shared" si="13"/>
        <v/>
      </c>
      <c r="F90" s="70"/>
      <c r="G90" s="52" t="str">
        <f t="shared" si="14"/>
        <v/>
      </c>
      <c r="H90" s="70"/>
      <c r="I90" s="52" t="str">
        <f t="shared" si="15"/>
        <v/>
      </c>
      <c r="J90" s="274"/>
    </row>
    <row r="91" spans="1:10" s="9" customFormat="1" ht="32.4" customHeight="1" thickBot="1" x14ac:dyDescent="0.3">
      <c r="A91" s="368" t="s">
        <v>80</v>
      </c>
      <c r="B91" s="60">
        <f>SUM(B86:B90)</f>
        <v>0</v>
      </c>
      <c r="C91" s="67" t="str">
        <f t="shared" si="12"/>
        <v/>
      </c>
      <c r="D91" s="60">
        <f>SUM(D86:D90)</f>
        <v>0</v>
      </c>
      <c r="E91" s="67" t="str">
        <f t="shared" si="13"/>
        <v/>
      </c>
      <c r="F91" s="66">
        <f>SUM(F86:F90)</f>
        <v>0</v>
      </c>
      <c r="G91" s="52" t="str">
        <f t="shared" si="14"/>
        <v/>
      </c>
      <c r="H91" s="66">
        <f>SUM(H86:H90)</f>
        <v>0</v>
      </c>
      <c r="I91" s="67" t="str">
        <f t="shared" si="15"/>
        <v/>
      </c>
      <c r="J91" s="274"/>
    </row>
    <row r="92" spans="1:10" s="9" customFormat="1" ht="45.6" customHeight="1" thickTop="1" x14ac:dyDescent="0.25">
      <c r="A92" s="373" t="s">
        <v>81</v>
      </c>
      <c r="B92" s="113">
        <f>B84-B91</f>
        <v>0</v>
      </c>
      <c r="C92" s="41" t="str">
        <f t="shared" si="12"/>
        <v/>
      </c>
      <c r="D92" s="113">
        <f>D84-D91</f>
        <v>0</v>
      </c>
      <c r="E92" s="41" t="str">
        <f t="shared" si="13"/>
        <v/>
      </c>
      <c r="F92" s="113">
        <f>F84-F91</f>
        <v>0</v>
      </c>
      <c r="G92" s="197" t="str">
        <f t="shared" si="14"/>
        <v/>
      </c>
      <c r="H92" s="113">
        <f>H84-H91</f>
        <v>0</v>
      </c>
      <c r="I92" s="41" t="str">
        <f t="shared" si="15"/>
        <v/>
      </c>
      <c r="J92" s="274"/>
    </row>
    <row r="93" spans="1:10" s="9" customFormat="1" ht="45.6" customHeight="1" x14ac:dyDescent="0.25">
      <c r="A93" s="130" t="s">
        <v>82</v>
      </c>
      <c r="B93" s="51">
        <f>'Efterkalkyl 2022'!B94</f>
        <v>0</v>
      </c>
      <c r="C93" s="52" t="str">
        <f t="shared" si="12"/>
        <v/>
      </c>
      <c r="D93" s="51">
        <f>'Efterkalkyl 2022'!D94</f>
        <v>0</v>
      </c>
      <c r="E93" s="52" t="str">
        <f t="shared" si="13"/>
        <v/>
      </c>
      <c r="F93" s="51">
        <f>'Efterkalkyl 2022'!F94</f>
        <v>0</v>
      </c>
      <c r="G93" s="52" t="str">
        <f t="shared" si="14"/>
        <v/>
      </c>
      <c r="H93" s="51">
        <f>'Efterkalkyl 2022'!H94</f>
        <v>0</v>
      </c>
      <c r="I93" s="52" t="str">
        <f t="shared" si="15"/>
        <v/>
      </c>
      <c r="J93" s="274"/>
    </row>
    <row r="94" spans="1:10" s="9" customFormat="1" ht="45.6" customHeight="1" x14ac:dyDescent="0.25">
      <c r="A94" s="372" t="s">
        <v>83</v>
      </c>
      <c r="B94" s="112">
        <f>B92+B93</f>
        <v>0</v>
      </c>
      <c r="C94" s="43" t="str">
        <f t="shared" si="12"/>
        <v/>
      </c>
      <c r="D94" s="112">
        <f>D92+D93</f>
        <v>0</v>
      </c>
      <c r="E94" s="52" t="str">
        <f t="shared" si="13"/>
        <v/>
      </c>
      <c r="F94" s="112">
        <f>F92+F93</f>
        <v>0</v>
      </c>
      <c r="G94" s="52" t="str">
        <f t="shared" si="14"/>
        <v/>
      </c>
      <c r="H94" s="112">
        <f>H92+H93</f>
        <v>0</v>
      </c>
      <c r="I94" s="52" t="str">
        <f t="shared" si="15"/>
        <v/>
      </c>
      <c r="J94" s="274"/>
    </row>
    <row r="95" spans="1:10" s="9" customFormat="1" ht="66.45" customHeight="1" thickBot="1" x14ac:dyDescent="0.35">
      <c r="A95" s="374" t="s">
        <v>84</v>
      </c>
      <c r="B95" s="166"/>
      <c r="C95" s="166"/>
      <c r="D95" s="166"/>
      <c r="E95" s="338"/>
      <c r="F95" s="166"/>
      <c r="G95" s="338"/>
      <c r="H95" s="166"/>
      <c r="I95" s="338"/>
      <c r="J95" s="274"/>
    </row>
    <row r="96" spans="1:10" s="9" customFormat="1" ht="38.4" customHeight="1" thickTop="1" x14ac:dyDescent="0.25">
      <c r="A96" s="245" t="s">
        <v>85</v>
      </c>
      <c r="B96" s="117">
        <f>'Efterkalkyl 2022'!B103</f>
        <v>0</v>
      </c>
      <c r="C96" s="336"/>
      <c r="D96" s="117">
        <f>'Efterkalkyl 2022'!D103</f>
        <v>0</v>
      </c>
      <c r="E96" s="339"/>
      <c r="F96" s="117">
        <f>'Efterkalkyl 2022'!F103</f>
        <v>0</v>
      </c>
      <c r="G96" s="339"/>
      <c r="H96" s="117">
        <f>'Efterkalkyl 2022'!H103</f>
        <v>0</v>
      </c>
      <c r="I96" s="336"/>
      <c r="J96" s="274"/>
    </row>
    <row r="97" spans="1:10" s="401" customFormat="1" ht="45.6" customHeight="1" x14ac:dyDescent="0.25">
      <c r="A97" s="118" t="s">
        <v>422</v>
      </c>
      <c r="B97" s="70"/>
      <c r="C97" s="71"/>
      <c r="D97" s="70"/>
      <c r="E97" s="71"/>
      <c r="F97" s="70"/>
      <c r="G97" s="71"/>
      <c r="H97" s="70"/>
      <c r="I97" s="71"/>
      <c r="J97" s="274"/>
    </row>
    <row r="98" spans="1:10" s="13" customFormat="1" ht="37.200000000000003" customHeight="1" x14ac:dyDescent="0.25">
      <c r="A98" s="173" t="s">
        <v>86</v>
      </c>
      <c r="B98" s="70"/>
      <c r="C98" s="71"/>
      <c r="D98" s="70"/>
      <c r="E98" s="71"/>
      <c r="F98" s="70"/>
      <c r="G98" s="71"/>
      <c r="H98" s="70"/>
      <c r="I98" s="71"/>
      <c r="J98" s="274"/>
    </row>
    <row r="99" spans="1:10" s="13" customFormat="1" ht="36.6" customHeight="1" x14ac:dyDescent="0.25">
      <c r="A99" s="173" t="s">
        <v>87</v>
      </c>
      <c r="B99" s="72"/>
      <c r="C99" s="73"/>
      <c r="D99" s="72"/>
      <c r="E99" s="71"/>
      <c r="F99" s="72"/>
      <c r="G99" s="71"/>
      <c r="H99" s="72"/>
      <c r="I99" s="71"/>
      <c r="J99" s="274"/>
    </row>
    <row r="100" spans="1:10" s="13" customFormat="1" ht="36.6" customHeight="1" x14ac:dyDescent="0.25">
      <c r="A100" s="50" t="s">
        <v>88</v>
      </c>
      <c r="B100" s="72"/>
      <c r="C100" s="73"/>
      <c r="D100" s="72"/>
      <c r="E100" s="71"/>
      <c r="F100" s="72"/>
      <c r="G100" s="71"/>
      <c r="H100" s="72"/>
      <c r="I100" s="71"/>
      <c r="J100" s="274"/>
    </row>
    <row r="101" spans="1:10" s="13" customFormat="1" ht="49.8" customHeight="1" x14ac:dyDescent="0.25">
      <c r="A101" s="173" t="s">
        <v>89</v>
      </c>
      <c r="B101" s="70"/>
      <c r="C101" s="73"/>
      <c r="D101" s="70"/>
      <c r="E101" s="71"/>
      <c r="F101" s="70"/>
      <c r="G101" s="71"/>
      <c r="H101" s="70"/>
      <c r="I101" s="71"/>
      <c r="J101" s="274"/>
    </row>
    <row r="102" spans="1:10" s="13" customFormat="1" ht="49.8" customHeight="1" thickBot="1" x14ac:dyDescent="0.3">
      <c r="A102" s="402" t="s">
        <v>424</v>
      </c>
      <c r="B102" s="74"/>
      <c r="C102" s="71"/>
      <c r="D102" s="74"/>
      <c r="E102" s="71"/>
      <c r="F102" s="74"/>
      <c r="G102" s="71"/>
      <c r="H102" s="74"/>
      <c r="I102" s="71"/>
      <c r="J102" s="274"/>
    </row>
    <row r="103" spans="1:10" s="13" customFormat="1" ht="61.2" customHeight="1" thickTop="1" x14ac:dyDescent="0.25">
      <c r="A103" s="132" t="s">
        <v>90</v>
      </c>
      <c r="B103" s="111">
        <f>SUM(B96:B102)</f>
        <v>0</v>
      </c>
      <c r="C103" s="73"/>
      <c r="D103" s="111">
        <f>SUM(D96:D102)</f>
        <v>0</v>
      </c>
      <c r="E103" s="336"/>
      <c r="F103" s="111">
        <f>SUM(F96:F102)</f>
        <v>0</v>
      </c>
      <c r="G103" s="336"/>
      <c r="H103" s="111">
        <f>SUM(H96:H102)</f>
        <v>0</v>
      </c>
      <c r="I103" s="336"/>
      <c r="J103" s="274"/>
    </row>
    <row r="104" spans="1:10" s="13" customFormat="1" ht="75.599999999999994" customHeight="1" thickBot="1" x14ac:dyDescent="0.35">
      <c r="A104" s="68" t="s">
        <v>91</v>
      </c>
      <c r="B104" s="292"/>
      <c r="C104" s="293"/>
      <c r="D104" s="292"/>
      <c r="E104" s="337"/>
      <c r="F104" s="292"/>
      <c r="G104" s="337"/>
      <c r="H104" s="292"/>
      <c r="I104" s="337"/>
      <c r="J104" s="274"/>
    </row>
    <row r="105" spans="1:10" s="15" customFormat="1" ht="46.8" customHeight="1" thickTop="1" x14ac:dyDescent="0.25">
      <c r="A105" s="164" t="s">
        <v>92</v>
      </c>
      <c r="B105" s="141">
        <f>B62</f>
        <v>0</v>
      </c>
      <c r="C105" s="52" t="str">
        <f t="shared" ref="C105:C110" si="16">IF(B105="","",IF(B105=0,"",(B105/B$6/$A$11)))</f>
        <v/>
      </c>
      <c r="D105" s="141">
        <f>D62</f>
        <v>0</v>
      </c>
      <c r="E105" s="52" t="str">
        <f t="shared" ref="E105:E110" si="17">IF(D105="","",IF(D105=0,"",(D105/D$6/$A$11)))</f>
        <v/>
      </c>
      <c r="F105" s="141">
        <f>F62</f>
        <v>0</v>
      </c>
      <c r="G105" s="52" t="str">
        <f t="shared" ref="G105:G110" si="18">IF(F105="","",IF(F105=0,"",(F105/F$6/$A$11)))</f>
        <v/>
      </c>
      <c r="H105" s="141">
        <f>H62</f>
        <v>0</v>
      </c>
      <c r="I105" s="52" t="str">
        <f t="shared" ref="I105:I110" si="19">IF(H105="","",IF(H105=0,"",(H105/H$6/$A$11)))</f>
        <v/>
      </c>
      <c r="J105" s="277"/>
    </row>
    <row r="106" spans="1:10" s="16" customFormat="1" ht="46.8" customHeight="1" thickBot="1" x14ac:dyDescent="0.3">
      <c r="A106" s="135" t="s">
        <v>93</v>
      </c>
      <c r="B106" s="124">
        <f>B79</f>
        <v>0</v>
      </c>
      <c r="C106" s="67" t="str">
        <f t="shared" si="16"/>
        <v/>
      </c>
      <c r="D106" s="124">
        <f>D79</f>
        <v>0</v>
      </c>
      <c r="E106" s="67" t="str">
        <f t="shared" si="17"/>
        <v/>
      </c>
      <c r="F106" s="124">
        <f>F79</f>
        <v>0</v>
      </c>
      <c r="G106" s="52" t="str">
        <f t="shared" si="18"/>
        <v/>
      </c>
      <c r="H106" s="124">
        <f>H79</f>
        <v>0</v>
      </c>
      <c r="I106" s="52" t="str">
        <f t="shared" si="19"/>
        <v/>
      </c>
      <c r="J106" s="274"/>
    </row>
    <row r="107" spans="1:10" s="9" customFormat="1" ht="46.8" customHeight="1" thickTop="1" x14ac:dyDescent="0.25">
      <c r="A107" s="375" t="s">
        <v>94</v>
      </c>
      <c r="B107" s="138">
        <f>SUM(B105:B106)</f>
        <v>0</v>
      </c>
      <c r="C107" s="41" t="str">
        <f t="shared" si="16"/>
        <v/>
      </c>
      <c r="D107" s="138">
        <f>SUM(D105:D106)</f>
        <v>0</v>
      </c>
      <c r="E107" s="41" t="str">
        <f t="shared" si="17"/>
        <v/>
      </c>
      <c r="F107" s="138">
        <f>SUM(F105:F106)</f>
        <v>0</v>
      </c>
      <c r="G107" s="52" t="str">
        <f t="shared" si="18"/>
        <v/>
      </c>
      <c r="H107" s="138">
        <f>SUM(H105:H106)</f>
        <v>0</v>
      </c>
      <c r="I107" s="52" t="str">
        <f t="shared" si="19"/>
        <v/>
      </c>
      <c r="J107" s="274"/>
    </row>
    <row r="108" spans="1:10" s="9" customFormat="1" ht="54.6" customHeight="1" x14ac:dyDescent="0.25">
      <c r="A108" s="133" t="s">
        <v>95</v>
      </c>
      <c r="B108" s="134">
        <f>B94</f>
        <v>0</v>
      </c>
      <c r="C108" s="52" t="str">
        <f t="shared" si="16"/>
        <v/>
      </c>
      <c r="D108" s="134">
        <f>D94</f>
        <v>0</v>
      </c>
      <c r="E108" s="52" t="str">
        <f t="shared" si="17"/>
        <v/>
      </c>
      <c r="F108" s="134">
        <f>F94</f>
        <v>0</v>
      </c>
      <c r="G108" s="52" t="str">
        <f t="shared" si="18"/>
        <v/>
      </c>
      <c r="H108" s="134">
        <f>H94</f>
        <v>0</v>
      </c>
      <c r="I108" s="52" t="str">
        <f t="shared" si="19"/>
        <v/>
      </c>
      <c r="J108" s="274"/>
    </row>
    <row r="109" spans="1:10" s="9" customFormat="1" ht="54.6" customHeight="1" thickBot="1" x14ac:dyDescent="0.3">
      <c r="A109" s="139" t="s">
        <v>96</v>
      </c>
      <c r="B109" s="136">
        <f>B103</f>
        <v>0</v>
      </c>
      <c r="C109" s="67" t="str">
        <f t="shared" si="16"/>
        <v/>
      </c>
      <c r="D109" s="136">
        <f>D103</f>
        <v>0</v>
      </c>
      <c r="E109" s="67" t="str">
        <f t="shared" si="17"/>
        <v/>
      </c>
      <c r="F109" s="136">
        <f>F103</f>
        <v>0</v>
      </c>
      <c r="G109" s="52" t="str">
        <f t="shared" si="18"/>
        <v/>
      </c>
      <c r="H109" s="136">
        <f>H103</f>
        <v>0</v>
      </c>
      <c r="I109" s="67" t="str">
        <f t="shared" si="19"/>
        <v/>
      </c>
      <c r="J109" s="274"/>
    </row>
    <row r="110" spans="1:10" s="9" customFormat="1" ht="46.8" customHeight="1" thickTop="1" x14ac:dyDescent="0.25">
      <c r="A110" s="375" t="s">
        <v>97</v>
      </c>
      <c r="B110" s="140">
        <f>B107+B108+B109</f>
        <v>0</v>
      </c>
      <c r="C110" s="49" t="str">
        <f t="shared" si="16"/>
        <v/>
      </c>
      <c r="D110" s="140">
        <f>D107+D108+D109</f>
        <v>0</v>
      </c>
      <c r="E110" s="49" t="str">
        <f t="shared" si="17"/>
        <v/>
      </c>
      <c r="F110" s="140">
        <f>F107+F108+F109</f>
        <v>0</v>
      </c>
      <c r="G110" s="197" t="str">
        <f t="shared" si="18"/>
        <v/>
      </c>
      <c r="H110" s="140">
        <f>H107+H108+H109</f>
        <v>0</v>
      </c>
      <c r="I110" s="197" t="str">
        <f t="shared" si="19"/>
        <v/>
      </c>
      <c r="J110" s="274"/>
    </row>
    <row r="111" spans="1:10" s="14" customFormat="1" ht="79.2" customHeight="1" x14ac:dyDescent="0.4">
      <c r="A111" s="376" t="s">
        <v>98</v>
      </c>
      <c r="B111" s="294"/>
      <c r="C111" s="73"/>
      <c r="D111" s="294"/>
      <c r="E111" s="73"/>
      <c r="F111" s="294"/>
      <c r="G111" s="73"/>
      <c r="H111" s="294"/>
      <c r="I111" s="73"/>
      <c r="J111" s="274"/>
    </row>
    <row r="112" spans="1:10" s="9" customFormat="1" ht="42" customHeight="1" x14ac:dyDescent="0.3">
      <c r="A112" s="143" t="s">
        <v>99</v>
      </c>
      <c r="B112" s="75"/>
      <c r="C112" s="76"/>
      <c r="D112" s="75"/>
      <c r="E112" s="76"/>
      <c r="F112" s="75"/>
      <c r="G112" s="76"/>
      <c r="H112" s="75"/>
      <c r="I112" s="76"/>
      <c r="J112" s="274"/>
    </row>
    <row r="113" spans="1:10" s="9" customFormat="1" ht="53.55" customHeight="1" x14ac:dyDescent="0.25">
      <c r="A113" s="17" t="s">
        <v>415</v>
      </c>
      <c r="B113" s="104" t="s">
        <v>100</v>
      </c>
      <c r="C113" s="76"/>
      <c r="D113" s="104" t="s">
        <v>100</v>
      </c>
      <c r="E113" s="76"/>
      <c r="F113" s="104" t="s">
        <v>100</v>
      </c>
      <c r="G113" s="76"/>
      <c r="H113" s="104" t="s">
        <v>100</v>
      </c>
      <c r="I113" s="76"/>
      <c r="J113" s="274"/>
    </row>
    <row r="114" spans="1:10" s="11" customFormat="1" ht="32.4" customHeight="1" x14ac:dyDescent="0.25">
      <c r="A114" s="144" t="s">
        <v>101</v>
      </c>
      <c r="B114" s="51"/>
      <c r="C114" s="76"/>
      <c r="D114" s="51"/>
      <c r="E114" s="76"/>
      <c r="F114" s="51"/>
      <c r="G114" s="76"/>
      <c r="H114" s="51"/>
      <c r="I114" s="76"/>
      <c r="J114" s="277"/>
    </row>
    <row r="115" spans="1:10" s="16" customFormat="1" ht="32.4" customHeight="1" x14ac:dyDescent="0.25">
      <c r="A115" s="144" t="s">
        <v>102</v>
      </c>
      <c r="B115" s="51"/>
      <c r="C115" s="76"/>
      <c r="D115" s="51"/>
      <c r="E115" s="76"/>
      <c r="F115" s="51"/>
      <c r="G115" s="76"/>
      <c r="H115" s="51"/>
      <c r="I115" s="76"/>
      <c r="J115" s="274"/>
    </row>
    <row r="116" spans="1:10" s="6" customFormat="1" ht="31.8" customHeight="1" x14ac:dyDescent="0.25">
      <c r="A116" s="144" t="s">
        <v>103</v>
      </c>
      <c r="B116" s="51"/>
      <c r="C116" s="76"/>
      <c r="D116" s="51"/>
      <c r="E116" s="76"/>
      <c r="F116" s="51"/>
      <c r="G116" s="76"/>
      <c r="H116" s="51"/>
      <c r="I116" s="76"/>
      <c r="J116" s="274"/>
    </row>
    <row r="117" spans="1:10" s="9" customFormat="1" ht="31.8" customHeight="1" x14ac:dyDescent="0.25">
      <c r="A117" s="18" t="s">
        <v>104</v>
      </c>
      <c r="B117" s="51"/>
      <c r="C117" s="76"/>
      <c r="D117" s="51"/>
      <c r="E117" s="76"/>
      <c r="F117" s="51"/>
      <c r="G117" s="76"/>
      <c r="H117" s="51"/>
      <c r="I117" s="76"/>
      <c r="J117" s="274"/>
    </row>
    <row r="118" spans="1:10" s="9" customFormat="1" ht="30" customHeight="1" x14ac:dyDescent="0.25">
      <c r="A118" s="226" t="s">
        <v>105</v>
      </c>
      <c r="B118" s="51"/>
      <c r="C118" s="76"/>
      <c r="D118" s="51"/>
      <c r="E118" s="76"/>
      <c r="F118" s="51"/>
      <c r="G118" s="76"/>
      <c r="H118" s="51"/>
      <c r="I118" s="76"/>
      <c r="J118" s="274"/>
    </row>
    <row r="119" spans="1:10" s="9" customFormat="1" ht="33" customHeight="1" thickBot="1" x14ac:dyDescent="0.3">
      <c r="A119" s="227" t="s">
        <v>106</v>
      </c>
      <c r="B119" s="77"/>
      <c r="C119" s="76"/>
      <c r="D119" s="77"/>
      <c r="E119" s="76"/>
      <c r="F119" s="77"/>
      <c r="G119" s="76"/>
      <c r="H119" s="77"/>
      <c r="I119" s="76"/>
      <c r="J119" s="274"/>
    </row>
    <row r="120" spans="1:10" s="16" customFormat="1" ht="31.8" customHeight="1" thickTop="1" x14ac:dyDescent="0.25">
      <c r="A120" s="384" t="s">
        <v>107</v>
      </c>
      <c r="B120" s="78">
        <f>SUM(B114:B119)</f>
        <v>0</v>
      </c>
      <c r="C120" s="387"/>
      <c r="D120" s="78">
        <f>SUM(D114:D119)</f>
        <v>0</v>
      </c>
      <c r="E120" s="387"/>
      <c r="F120" s="78">
        <f>SUM(F114:F119)</f>
        <v>0</v>
      </c>
      <c r="G120" s="387"/>
      <c r="H120" s="78">
        <f>SUM(H114:H119)</f>
        <v>0</v>
      </c>
      <c r="I120" s="76"/>
      <c r="J120" s="274"/>
    </row>
    <row r="121" spans="1:10" s="6" customFormat="1" ht="31.8" customHeight="1" x14ac:dyDescent="0.25">
      <c r="A121" s="385" t="s">
        <v>108</v>
      </c>
      <c r="B121" s="51">
        <f>'Efterkalkyl 2022'!B122</f>
        <v>0</v>
      </c>
      <c r="C121" s="387"/>
      <c r="D121" s="51">
        <f>'Efterkalkyl 2022'!D122</f>
        <v>0</v>
      </c>
      <c r="E121" s="387"/>
      <c r="F121" s="51">
        <f>'Efterkalkyl 2022'!F122</f>
        <v>0</v>
      </c>
      <c r="G121" s="387"/>
      <c r="H121" s="51">
        <f>'Efterkalkyl 2022'!H122</f>
        <v>0</v>
      </c>
      <c r="I121" s="76"/>
      <c r="J121" s="274"/>
    </row>
    <row r="122" spans="1:10" s="9" customFormat="1" ht="31.8" customHeight="1" x14ac:dyDescent="0.25">
      <c r="A122" s="386" t="s">
        <v>109</v>
      </c>
      <c r="B122" s="78">
        <f>SUM(B120:B121)</f>
        <v>0</v>
      </c>
      <c r="C122" s="387"/>
      <c r="D122" s="78">
        <f>SUM(D120:D121)</f>
        <v>0</v>
      </c>
      <c r="E122" s="387"/>
      <c r="F122" s="78">
        <f>SUM(F120:F121)</f>
        <v>0</v>
      </c>
      <c r="G122" s="387"/>
      <c r="H122" s="78">
        <f>SUM(H120:H121)</f>
        <v>0</v>
      </c>
      <c r="I122" s="76"/>
      <c r="J122" s="274"/>
    </row>
    <row r="123" spans="1:10" s="9" customFormat="1" ht="52.8" customHeight="1" x14ac:dyDescent="0.3">
      <c r="A123" s="143" t="s">
        <v>416</v>
      </c>
      <c r="B123" s="75"/>
      <c r="C123" s="76"/>
      <c r="D123" s="75"/>
      <c r="E123" s="76"/>
      <c r="F123" s="75"/>
      <c r="G123" s="76"/>
      <c r="H123" s="75"/>
      <c r="I123" s="76"/>
      <c r="J123" s="274"/>
    </row>
    <row r="124" spans="1:10" s="16" customFormat="1" ht="31.8" customHeight="1" x14ac:dyDescent="0.25">
      <c r="A124" s="144" t="s">
        <v>111</v>
      </c>
      <c r="B124" s="51"/>
      <c r="C124" s="76"/>
      <c r="D124" s="51"/>
      <c r="E124" s="76"/>
      <c r="F124" s="51"/>
      <c r="G124" s="76"/>
      <c r="H124" s="51"/>
      <c r="I124" s="76"/>
      <c r="J124" s="274"/>
    </row>
    <row r="125" spans="1:10" s="6" customFormat="1" ht="32.4" customHeight="1" x14ac:dyDescent="0.25">
      <c r="A125" s="144" t="s">
        <v>112</v>
      </c>
      <c r="B125" s="51"/>
      <c r="C125" s="76"/>
      <c r="D125" s="51"/>
      <c r="E125" s="76"/>
      <c r="F125" s="51"/>
      <c r="G125" s="76"/>
      <c r="H125" s="51"/>
      <c r="I125" s="76"/>
      <c r="J125" s="274"/>
    </row>
    <row r="126" spans="1:10" s="9" customFormat="1" ht="32.4" customHeight="1" x14ac:dyDescent="0.25">
      <c r="A126" s="144" t="s">
        <v>113</v>
      </c>
      <c r="B126" s="51"/>
      <c r="C126" s="76"/>
      <c r="D126" s="51"/>
      <c r="E126" s="76"/>
      <c r="F126" s="51"/>
      <c r="G126" s="76"/>
      <c r="H126" s="51"/>
      <c r="I126" s="76"/>
      <c r="J126" s="274"/>
    </row>
    <row r="127" spans="1:10" s="9" customFormat="1" ht="35.4" customHeight="1" x14ac:dyDescent="0.25">
      <c r="A127" s="18" t="s">
        <v>114</v>
      </c>
      <c r="B127" s="51"/>
      <c r="C127" s="76"/>
      <c r="D127" s="48"/>
      <c r="E127" s="76"/>
      <c r="F127" s="48"/>
      <c r="G127" s="76"/>
      <c r="H127" s="48"/>
      <c r="I127" s="76"/>
      <c r="J127" s="274"/>
    </row>
    <row r="128" spans="1:10" s="9" customFormat="1" ht="35.4" customHeight="1" x14ac:dyDescent="0.25">
      <c r="A128" s="226" t="s">
        <v>105</v>
      </c>
      <c r="B128" s="51"/>
      <c r="C128" s="76"/>
      <c r="D128" s="48"/>
      <c r="E128" s="76"/>
      <c r="F128" s="48"/>
      <c r="G128" s="76"/>
      <c r="H128" s="48"/>
      <c r="I128" s="76"/>
      <c r="J128" s="274"/>
    </row>
    <row r="129" spans="1:10" ht="37.200000000000003" customHeight="1" thickBot="1" x14ac:dyDescent="0.3">
      <c r="A129" s="246" t="s">
        <v>106</v>
      </c>
      <c r="B129" s="77"/>
      <c r="C129" s="76"/>
      <c r="D129" s="77"/>
      <c r="E129" s="76"/>
      <c r="F129" s="77"/>
      <c r="G129" s="76"/>
      <c r="H129" s="77"/>
      <c r="I129" s="76"/>
    </row>
    <row r="130" spans="1:10" s="9" customFormat="1" ht="29.4" customHeight="1" thickTop="1" x14ac:dyDescent="0.25">
      <c r="A130" s="384" t="s">
        <v>115</v>
      </c>
      <c r="B130" s="78">
        <f>SUM(B124:B129)</f>
        <v>0</v>
      </c>
      <c r="C130" s="387"/>
      <c r="D130" s="78">
        <f>SUM(D124:D129)</f>
        <v>0</v>
      </c>
      <c r="E130" s="387"/>
      <c r="F130" s="78">
        <f>SUM(F124:F129)</f>
        <v>0</v>
      </c>
      <c r="G130" s="387"/>
      <c r="H130" s="78">
        <f>SUM(H124:H129)</f>
        <v>0</v>
      </c>
      <c r="I130" s="76"/>
      <c r="J130" s="274"/>
    </row>
    <row r="131" spans="1:10" s="9" customFormat="1" ht="29.4" customHeight="1" x14ac:dyDescent="0.25">
      <c r="A131" s="385" t="s">
        <v>108</v>
      </c>
      <c r="B131" s="51">
        <f>'Efterkalkyl 2022'!B132</f>
        <v>0</v>
      </c>
      <c r="C131" s="387"/>
      <c r="D131" s="51">
        <f>'Efterkalkyl 2022'!D132</f>
        <v>0</v>
      </c>
      <c r="E131" s="387"/>
      <c r="F131" s="51">
        <f>'Efterkalkyl 2022'!F132</f>
        <v>0</v>
      </c>
      <c r="G131" s="387"/>
      <c r="H131" s="51">
        <f>'Efterkalkyl 2022'!H132</f>
        <v>0</v>
      </c>
      <c r="I131" s="76"/>
      <c r="J131" s="274"/>
    </row>
    <row r="132" spans="1:10" ht="29.4" customHeight="1" x14ac:dyDescent="0.25">
      <c r="A132" s="386" t="s">
        <v>116</v>
      </c>
      <c r="B132" s="78">
        <f>SUM(B130:B131)</f>
        <v>0</v>
      </c>
      <c r="C132" s="387"/>
      <c r="D132" s="78">
        <f>SUM(D130:D131)</f>
        <v>0</v>
      </c>
      <c r="E132" s="387"/>
      <c r="F132" s="78">
        <f>SUM(F130:F131)</f>
        <v>0</v>
      </c>
      <c r="G132" s="387"/>
      <c r="H132" s="78">
        <f>SUM(H130:H131)</f>
        <v>0</v>
      </c>
      <c r="I132" s="76"/>
    </row>
    <row r="133" spans="1:10" s="9" customFormat="1" ht="85.8" customHeight="1" x14ac:dyDescent="0.25">
      <c r="A133" s="103" t="s">
        <v>117</v>
      </c>
      <c r="B133" s="79"/>
      <c r="C133" s="80"/>
      <c r="D133" s="79"/>
      <c r="E133" s="80"/>
      <c r="F133" s="79"/>
      <c r="G133" s="80"/>
      <c r="H133" s="79"/>
      <c r="I133" s="80"/>
      <c r="J133" s="274"/>
    </row>
    <row r="134" spans="1:10" s="9" customFormat="1" ht="38.4" customHeight="1" x14ac:dyDescent="0.25">
      <c r="A134" s="105" t="s">
        <v>118</v>
      </c>
      <c r="B134" s="51"/>
      <c r="C134" s="80"/>
      <c r="D134" s="51"/>
      <c r="E134" s="80"/>
      <c r="F134" s="51"/>
      <c r="G134" s="80"/>
      <c r="H134" s="51"/>
      <c r="I134" s="80"/>
      <c r="J134" s="274"/>
    </row>
    <row r="135" spans="1:10" s="9" customFormat="1" ht="39.6" customHeight="1" thickBot="1" x14ac:dyDescent="0.3">
      <c r="A135" s="230" t="s">
        <v>119</v>
      </c>
      <c r="B135" s="231"/>
      <c r="C135" s="145"/>
      <c r="D135" s="231"/>
      <c r="E135" s="145"/>
      <c r="F135" s="231"/>
      <c r="G135" s="145"/>
      <c r="H135" s="231"/>
      <c r="I135" s="145"/>
      <c r="J135" s="274"/>
    </row>
    <row r="136" spans="1:10" s="9" customFormat="1" ht="39.6" customHeight="1" thickTop="1" x14ac:dyDescent="0.25">
      <c r="A136" s="384" t="s">
        <v>120</v>
      </c>
      <c r="B136" s="147">
        <f>SUM(B134:B135)</f>
        <v>0</v>
      </c>
      <c r="C136" s="388"/>
      <c r="D136" s="147">
        <f>SUM(D134:D135)</f>
        <v>0</v>
      </c>
      <c r="E136" s="388"/>
      <c r="F136" s="147">
        <f>SUM(F134:F135)</f>
        <v>0</v>
      </c>
      <c r="G136" s="388"/>
      <c r="H136" s="147">
        <f>SUM(H134:H135)</f>
        <v>0</v>
      </c>
      <c r="I136" s="145"/>
      <c r="J136" s="274"/>
    </row>
    <row r="137" spans="1:10" s="9" customFormat="1" ht="31.2" customHeight="1" x14ac:dyDescent="0.25">
      <c r="A137" s="385" t="s">
        <v>108</v>
      </c>
      <c r="B137" s="10">
        <f>'Efterkalkyl 2022'!B138</f>
        <v>0</v>
      </c>
      <c r="C137" s="388"/>
      <c r="D137" s="10">
        <f>'Efterkalkyl 2022'!D138</f>
        <v>0</v>
      </c>
      <c r="E137" s="388"/>
      <c r="F137" s="10">
        <f>'Efterkalkyl 2022'!F138</f>
        <v>0</v>
      </c>
      <c r="G137" s="388"/>
      <c r="H137" s="10">
        <f>'Efterkalkyl 2022'!H138</f>
        <v>0</v>
      </c>
      <c r="I137" s="145"/>
      <c r="J137" s="274"/>
    </row>
    <row r="138" spans="1:10" s="9" customFormat="1" ht="31.2" customHeight="1" x14ac:dyDescent="0.25">
      <c r="A138" s="386" t="s">
        <v>121</v>
      </c>
      <c r="B138" s="147">
        <f>SUM(B136:B137)</f>
        <v>0</v>
      </c>
      <c r="C138" s="388"/>
      <c r="D138" s="147">
        <f>SUM(D136:D137)</f>
        <v>0</v>
      </c>
      <c r="E138" s="388"/>
      <c r="F138" s="147">
        <f>SUM(F136:F137)</f>
        <v>0</v>
      </c>
      <c r="G138" s="388"/>
      <c r="H138" s="147">
        <f>SUM(H136:H137)</f>
        <v>0</v>
      </c>
      <c r="I138" s="145"/>
      <c r="J138" s="274"/>
    </row>
    <row r="139" spans="1:10" s="14" customFormat="1" ht="58.2" customHeight="1" x14ac:dyDescent="0.3">
      <c r="A139" s="378" t="s">
        <v>122</v>
      </c>
      <c r="B139" s="102"/>
      <c r="C139" s="296"/>
      <c r="D139" s="102"/>
      <c r="E139" s="296"/>
      <c r="F139" s="102"/>
      <c r="G139" s="296"/>
      <c r="H139" s="102"/>
      <c r="I139" s="296"/>
      <c r="J139" s="274"/>
    </row>
    <row r="140" spans="1:10" s="14" customFormat="1" ht="43.2" customHeight="1" x14ac:dyDescent="0.25">
      <c r="A140" s="148" t="s">
        <v>92</v>
      </c>
      <c r="B140" s="43">
        <f>B105</f>
        <v>0</v>
      </c>
      <c r="C140" s="297"/>
      <c r="D140" s="43">
        <f>D105</f>
        <v>0</v>
      </c>
      <c r="E140" s="297"/>
      <c r="F140" s="43">
        <f>F105</f>
        <v>0</v>
      </c>
      <c r="G140" s="297"/>
      <c r="H140" s="43">
        <f>H105</f>
        <v>0</v>
      </c>
      <c r="I140" s="297"/>
      <c r="J140" s="274"/>
    </row>
    <row r="141" spans="1:10" s="14" customFormat="1" ht="43.2" customHeight="1" x14ac:dyDescent="0.25">
      <c r="A141" s="148" t="s">
        <v>93</v>
      </c>
      <c r="B141" s="43">
        <f>B106</f>
        <v>0</v>
      </c>
      <c r="C141" s="297"/>
      <c r="D141" s="43">
        <f>D106</f>
        <v>0</v>
      </c>
      <c r="E141" s="297"/>
      <c r="F141" s="43">
        <f>F106</f>
        <v>0</v>
      </c>
      <c r="G141" s="297"/>
      <c r="H141" s="43">
        <f>H106</f>
        <v>0</v>
      </c>
      <c r="I141" s="297"/>
      <c r="J141" s="274"/>
    </row>
    <row r="142" spans="1:10" s="14" customFormat="1" ht="43.2" customHeight="1" x14ac:dyDescent="0.25">
      <c r="A142" s="149" t="s">
        <v>123</v>
      </c>
      <c r="B142" s="43">
        <f>B108</f>
        <v>0</v>
      </c>
      <c r="C142" s="297"/>
      <c r="D142" s="43">
        <f>D108</f>
        <v>0</v>
      </c>
      <c r="E142" s="297"/>
      <c r="F142" s="43">
        <f>F108</f>
        <v>0</v>
      </c>
      <c r="G142" s="297"/>
      <c r="H142" s="43">
        <f>H108</f>
        <v>0</v>
      </c>
      <c r="I142" s="297"/>
      <c r="J142" s="274"/>
    </row>
    <row r="143" spans="1:10" s="7" customFormat="1" ht="43.2" customHeight="1" x14ac:dyDescent="0.25">
      <c r="A143" s="149" t="s">
        <v>124</v>
      </c>
      <c r="B143" s="43">
        <f>B109</f>
        <v>0</v>
      </c>
      <c r="C143" s="297"/>
      <c r="D143" s="43">
        <f>D109</f>
        <v>0</v>
      </c>
      <c r="E143" s="297"/>
      <c r="F143" s="43">
        <f>F109</f>
        <v>0</v>
      </c>
      <c r="G143" s="297"/>
      <c r="H143" s="43">
        <f>H109</f>
        <v>0</v>
      </c>
      <c r="I143" s="297"/>
      <c r="J143" s="274"/>
    </row>
    <row r="144" spans="1:10" s="14" customFormat="1" ht="31.2" customHeight="1" x14ac:dyDescent="0.25">
      <c r="A144" s="149" t="s">
        <v>109</v>
      </c>
      <c r="B144" s="43">
        <f>B122</f>
        <v>0</v>
      </c>
      <c r="C144" s="297"/>
      <c r="D144" s="43">
        <f>D122</f>
        <v>0</v>
      </c>
      <c r="E144" s="297"/>
      <c r="F144" s="43">
        <f>F122</f>
        <v>0</v>
      </c>
      <c r="G144" s="297"/>
      <c r="H144" s="43">
        <f>H122</f>
        <v>0</v>
      </c>
      <c r="I144" s="297"/>
      <c r="J144" s="274"/>
    </row>
    <row r="145" spans="1:10" s="14" customFormat="1" ht="31.2" customHeight="1" x14ac:dyDescent="0.25">
      <c r="A145" s="149" t="s">
        <v>116</v>
      </c>
      <c r="B145" s="43">
        <f>B132</f>
        <v>0</v>
      </c>
      <c r="C145" s="297"/>
      <c r="D145" s="43">
        <f>D132</f>
        <v>0</v>
      </c>
      <c r="E145" s="297"/>
      <c r="F145" s="43">
        <f>F132</f>
        <v>0</v>
      </c>
      <c r="G145" s="297"/>
      <c r="H145" s="43">
        <f>H132</f>
        <v>0</v>
      </c>
      <c r="I145" s="297"/>
      <c r="J145" s="274"/>
    </row>
    <row r="146" spans="1:10" s="14" customFormat="1" ht="34.200000000000003" customHeight="1" thickBot="1" x14ac:dyDescent="0.3">
      <c r="A146" s="139" t="s">
        <v>125</v>
      </c>
      <c r="B146" s="67">
        <f>B138</f>
        <v>0</v>
      </c>
      <c r="C146" s="297"/>
      <c r="D146" s="67">
        <f>D138</f>
        <v>0</v>
      </c>
      <c r="E146" s="297"/>
      <c r="F146" s="67">
        <f>F138</f>
        <v>0</v>
      </c>
      <c r="G146" s="297"/>
      <c r="H146" s="67">
        <f>H138</f>
        <v>0</v>
      </c>
      <c r="I146" s="297"/>
      <c r="J146" s="274"/>
    </row>
    <row r="147" spans="1:10" s="14" customFormat="1" ht="45.6" customHeight="1" thickTop="1" x14ac:dyDescent="0.25">
      <c r="A147" s="377" t="s">
        <v>408</v>
      </c>
      <c r="B147" s="150">
        <f>SUM(B140:B146)</f>
        <v>0</v>
      </c>
      <c r="C147" s="298"/>
      <c r="D147" s="150">
        <f>SUM(D140:D146)</f>
        <v>0</v>
      </c>
      <c r="E147" s="298"/>
      <c r="F147" s="150">
        <f>SUM(F140:F146)</f>
        <v>0</v>
      </c>
      <c r="G147" s="298"/>
      <c r="H147" s="150">
        <f>SUM(H140:H146)</f>
        <v>0</v>
      </c>
      <c r="I147" s="298"/>
      <c r="J147" s="274"/>
    </row>
    <row r="148" spans="1:10" s="14" customFormat="1" ht="87.6" customHeight="1" x14ac:dyDescent="0.25">
      <c r="A148" s="345" t="s">
        <v>409</v>
      </c>
      <c r="B148"/>
      <c r="C148" s="298"/>
      <c r="D148" s="299"/>
      <c r="E148" s="298"/>
      <c r="F148" s="300"/>
      <c r="G148" s="340"/>
      <c r="H148" s="340"/>
      <c r="I148" s="340"/>
      <c r="J148" s="274"/>
    </row>
    <row r="149" spans="1:10" s="14" customFormat="1" ht="25.05" customHeight="1" x14ac:dyDescent="0.25">
      <c r="A149" s="133" t="s">
        <v>127</v>
      </c>
      <c r="B149" s="188"/>
      <c r="C149" s="297"/>
      <c r="D149" s="301"/>
      <c r="E149" s="336"/>
      <c r="F149" s="300"/>
      <c r="G149" s="340"/>
      <c r="H149" s="340"/>
      <c r="I149" s="340"/>
      <c r="J149" s="274"/>
    </row>
    <row r="150" spans="1:10" s="14" customFormat="1" ht="25.05" customHeight="1" x14ac:dyDescent="0.25">
      <c r="A150" s="186" t="s">
        <v>128</v>
      </c>
      <c r="B150" s="188"/>
      <c r="C150" s="297"/>
      <c r="D150" s="301"/>
      <c r="E150" s="336"/>
      <c r="F150" s="300"/>
      <c r="G150" s="340"/>
      <c r="H150" s="340"/>
      <c r="I150" s="340"/>
      <c r="J150" s="274"/>
    </row>
    <row r="151" spans="1:10" s="14" customFormat="1" ht="25.05" customHeight="1" x14ac:dyDescent="0.25">
      <c r="A151" s="187" t="s">
        <v>129</v>
      </c>
      <c r="B151" s="188"/>
      <c r="C151" s="297"/>
      <c r="D151" s="301"/>
      <c r="E151" s="336"/>
      <c r="F151" s="300"/>
      <c r="G151" s="340"/>
      <c r="H151" s="340"/>
      <c r="I151" s="340"/>
      <c r="J151" s="274"/>
    </row>
    <row r="152" spans="1:10" s="14" customFormat="1" ht="51.6" customHeight="1" thickBot="1" x14ac:dyDescent="0.35">
      <c r="A152" s="151" t="s">
        <v>130</v>
      </c>
      <c r="B152" s="323">
        <f>B149-(SUM(B150:B151))</f>
        <v>0</v>
      </c>
      <c r="C152" s="336"/>
      <c r="D152" s="294"/>
      <c r="E152" s="336"/>
      <c r="F152" s="300"/>
      <c r="G152"/>
      <c r="H152" s="340"/>
      <c r="I152" s="340"/>
      <c r="J152" s="308"/>
    </row>
    <row r="153" spans="1:10" s="7" customFormat="1" ht="56.4" customHeight="1" thickTop="1" thickBot="1" x14ac:dyDescent="0.3">
      <c r="A153" s="106" t="s">
        <v>131</v>
      </c>
      <c r="B153" s="324">
        <f>ROUNDDOWN(B147-B152,2)</f>
        <v>0</v>
      </c>
      <c r="C153" s="310" t="str">
        <f>IF((B153)=0,"",IF((B153)&lt;&gt;0,"Kontrollera siffrorna!"))</f>
        <v/>
      </c>
      <c r="D153" s="294"/>
      <c r="E153" s="336"/>
      <c r="F153" s="71"/>
      <c r="G153" s="336"/>
      <c r="H153" s="336"/>
      <c r="I153" s="336"/>
      <c r="J153" s="274"/>
    </row>
    <row r="154" spans="1:10" s="14" customFormat="1" ht="38.4" customHeight="1" thickTop="1" x14ac:dyDescent="0.25">
      <c r="A154" s="133" t="s">
        <v>132</v>
      </c>
      <c r="B154" s="188">
        <f>'Efterkalkyl 2022'!B149</f>
        <v>0</v>
      </c>
      <c r="C154" s="343"/>
      <c r="D154" s="301"/>
      <c r="E154" s="336"/>
      <c r="F154" s="300"/>
      <c r="G154" s="340"/>
      <c r="H154" s="340"/>
      <c r="I154" s="340"/>
      <c r="J154" s="274"/>
    </row>
    <row r="155" spans="1:10" s="14" customFormat="1" ht="38.4" customHeight="1" x14ac:dyDescent="0.25">
      <c r="A155" s="133" t="s">
        <v>133</v>
      </c>
      <c r="B155" s="188">
        <f>'Efterkalkyl 2022'!B150</f>
        <v>0</v>
      </c>
      <c r="C155" s="343"/>
      <c r="D155" s="301"/>
      <c r="E155" s="336"/>
      <c r="F155" s="300"/>
      <c r="G155" s="340"/>
      <c r="H155" s="340"/>
      <c r="I155" s="340"/>
      <c r="J155" s="274"/>
    </row>
    <row r="156" spans="1:10" s="14" customFormat="1" ht="38.4" customHeight="1" thickBot="1" x14ac:dyDescent="0.3">
      <c r="A156" s="133" t="s">
        <v>134</v>
      </c>
      <c r="B156" s="188">
        <f>'Efterkalkyl 2022'!B151</f>
        <v>0</v>
      </c>
      <c r="C156" s="343"/>
      <c r="D156" s="301"/>
      <c r="E156" s="336"/>
      <c r="F156" s="300"/>
      <c r="G156" s="340"/>
      <c r="H156" s="340"/>
      <c r="I156" s="340"/>
      <c r="J156" s="274"/>
    </row>
    <row r="157" spans="1:10" s="14" customFormat="1" ht="46.2" customHeight="1" thickTop="1" x14ac:dyDescent="0.3">
      <c r="A157" s="152" t="s">
        <v>135</v>
      </c>
      <c r="B157" s="325">
        <f>B154-(SUM(B155:B156))</f>
        <v>0</v>
      </c>
      <c r="C157"/>
      <c r="D157" s="301"/>
      <c r="E157" s="336"/>
      <c r="F157" s="300"/>
      <c r="G157" s="340"/>
      <c r="H157" s="340"/>
      <c r="I157" s="340"/>
      <c r="J157" s="308"/>
    </row>
    <row r="158" spans="1:10" s="107" customFormat="1" ht="61.8" customHeight="1" x14ac:dyDescent="0.3">
      <c r="A158" s="189" t="s">
        <v>136</v>
      </c>
      <c r="B158" s="336"/>
      <c r="C158" s="71"/>
      <c r="D158" s="301"/>
      <c r="E158" s="95"/>
      <c r="F158" s="313"/>
      <c r="G158" s="314"/>
      <c r="H158" s="314"/>
      <c r="I158" s="314"/>
      <c r="J158" s="277"/>
    </row>
    <row r="159" spans="1:10" s="107" customFormat="1" ht="36" customHeight="1" x14ac:dyDescent="0.25">
      <c r="A159" s="381" t="s">
        <v>137</v>
      </c>
      <c r="B159" s="153"/>
      <c r="C159" s="81"/>
      <c r="D159" s="278"/>
      <c r="E159" s="95"/>
      <c r="F159" s="278"/>
      <c r="G159" s="314"/>
      <c r="H159" s="278"/>
      <c r="I159" s="314"/>
      <c r="J159" s="277"/>
    </row>
    <row r="160" spans="1:10" ht="25.05" customHeight="1" x14ac:dyDescent="0.25">
      <c r="A160" s="182" t="s">
        <v>138</v>
      </c>
      <c r="B160" s="82"/>
      <c r="C160" s="81"/>
      <c r="D160" s="279"/>
      <c r="F160" s="279"/>
      <c r="G160" s="336"/>
      <c r="H160" s="279"/>
      <c r="I160" s="336"/>
    </row>
    <row r="161" spans="1:10" ht="25.05" customHeight="1" x14ac:dyDescent="0.25">
      <c r="A161" s="175" t="s">
        <v>139</v>
      </c>
      <c r="B161" s="82"/>
      <c r="C161" s="81"/>
      <c r="D161" s="279"/>
      <c r="F161" s="279"/>
      <c r="G161" s="336"/>
      <c r="H161" s="279"/>
      <c r="I161" s="336"/>
    </row>
    <row r="162" spans="1:10" ht="25.05" customHeight="1" x14ac:dyDescent="0.25">
      <c r="A162" s="182" t="s">
        <v>140</v>
      </c>
      <c r="B162" s="82"/>
      <c r="C162" s="81"/>
      <c r="D162" s="279"/>
      <c r="F162" s="279"/>
      <c r="G162" s="336"/>
      <c r="H162" s="279"/>
      <c r="I162" s="336"/>
    </row>
    <row r="163" spans="1:10" ht="25.05" customHeight="1" x14ac:dyDescent="0.25">
      <c r="A163" s="182" t="s">
        <v>141</v>
      </c>
      <c r="B163" s="82"/>
      <c r="C163" s="81"/>
      <c r="D163" s="279"/>
      <c r="F163" s="279"/>
      <c r="G163" s="336"/>
      <c r="H163" s="279"/>
      <c r="I163" s="336"/>
    </row>
    <row r="164" spans="1:10" ht="25.05" customHeight="1" x14ac:dyDescent="0.25">
      <c r="A164" s="184" t="s">
        <v>142</v>
      </c>
      <c r="B164" s="83"/>
      <c r="C164" s="71"/>
      <c r="D164" s="117"/>
      <c r="F164" s="117"/>
      <c r="G164" s="336"/>
      <c r="H164" s="117"/>
      <c r="I164" s="336"/>
    </row>
    <row r="165" spans="1:10" ht="25.05" customHeight="1" x14ac:dyDescent="0.25">
      <c r="A165" s="185" t="s">
        <v>143</v>
      </c>
      <c r="B165" s="84">
        <f>SUM(B160:B164)</f>
        <v>0</v>
      </c>
      <c r="C165" s="71"/>
      <c r="D165" s="280">
        <f>SUM(D160:D164)</f>
        <v>0</v>
      </c>
      <c r="F165" s="280">
        <f>SUM(F160:F164)</f>
        <v>0</v>
      </c>
      <c r="G165" s="336"/>
      <c r="H165" s="280">
        <f>SUM(H160:H164)</f>
        <v>0</v>
      </c>
      <c r="I165" s="336"/>
    </row>
    <row r="166" spans="1:10" ht="25.05" customHeight="1" x14ac:dyDescent="0.25">
      <c r="A166" s="175" t="s">
        <v>144</v>
      </c>
      <c r="B166" s="85">
        <f>B18+B19+B20+B21+B66+B82+B114+B124+B48</f>
        <v>0</v>
      </c>
      <c r="C166" s="71"/>
      <c r="D166" s="281">
        <f>D18+D19+D20+D21+D66+D82+D114+D124+D48</f>
        <v>0</v>
      </c>
      <c r="F166" s="281">
        <f>F18+F19+F20+F21+F66+F82+F114+F124+F48</f>
        <v>0</v>
      </c>
      <c r="G166" s="336"/>
      <c r="H166" s="281">
        <f>H18+H19+H20+H21+H66+H82+H114+H124+H48</f>
        <v>0</v>
      </c>
      <c r="I166" s="336"/>
    </row>
    <row r="167" spans="1:10" s="403" customFormat="1" ht="25.05" customHeight="1" x14ac:dyDescent="0.25">
      <c r="A167" s="175" t="s">
        <v>145</v>
      </c>
      <c r="B167" s="86">
        <f>-(B46-B41-B43-B24+B68+B72+B74+B86+B88-B115-B125+B71+B51+B54+B55+B57-B44-B102)</f>
        <v>0</v>
      </c>
      <c r="C167" s="71"/>
      <c r="D167" s="86">
        <f>-(D46-D41-D43-D24+D68+D72+D74+D86+D88-D115-D125+D71+D51+D54+D55+D57-D44-D102)</f>
        <v>0</v>
      </c>
      <c r="E167" s="39"/>
      <c r="F167" s="86">
        <f>-(F46-F41-F43-F24+F68+F72+F74+F86+F88-F115-F125+F71+F51+F54+F55+F57-F44-F102)</f>
        <v>0</v>
      </c>
      <c r="G167" s="71"/>
      <c r="H167" s="86">
        <f>-(H46-H41-H43-H24+H68+H72+H74+H86+H88-H115-H125+H71+H51+H54+H55+H57-H44-H102)</f>
        <v>0</v>
      </c>
      <c r="I167" s="71"/>
      <c r="J167" s="274"/>
    </row>
    <row r="168" spans="1:10" ht="25.05" customHeight="1" x14ac:dyDescent="0.25">
      <c r="A168" s="182" t="s">
        <v>140</v>
      </c>
      <c r="B168" s="85">
        <f>B162</f>
        <v>0</v>
      </c>
      <c r="C168" s="71"/>
      <c r="D168" s="281">
        <f>D162</f>
        <v>0</v>
      </c>
      <c r="F168" s="281">
        <f>F162</f>
        <v>0</v>
      </c>
      <c r="G168" s="336"/>
      <c r="H168" s="281">
        <f>H162</f>
        <v>0</v>
      </c>
      <c r="I168" s="336"/>
    </row>
    <row r="169" spans="1:10" ht="25.05" customHeight="1" x14ac:dyDescent="0.25">
      <c r="A169" s="182" t="s">
        <v>141</v>
      </c>
      <c r="B169" s="85">
        <f>B163</f>
        <v>0</v>
      </c>
      <c r="C169" s="71"/>
      <c r="D169" s="281">
        <f>D163</f>
        <v>0</v>
      </c>
      <c r="F169" s="281">
        <f>F163</f>
        <v>0</v>
      </c>
      <c r="G169" s="336"/>
      <c r="H169" s="281">
        <f>H163</f>
        <v>0</v>
      </c>
      <c r="I169" s="336"/>
    </row>
    <row r="170" spans="1:10" ht="25.05" customHeight="1" x14ac:dyDescent="0.25">
      <c r="A170" s="184" t="s">
        <v>142</v>
      </c>
      <c r="B170" s="93">
        <f>-B44</f>
        <v>0</v>
      </c>
      <c r="C170" s="71"/>
      <c r="D170" s="287">
        <f>-D44</f>
        <v>0</v>
      </c>
      <c r="F170" s="287">
        <f>-F44</f>
        <v>0</v>
      </c>
      <c r="G170" s="336"/>
      <c r="H170" s="287">
        <f>-H44</f>
        <v>0</v>
      </c>
      <c r="I170" s="336"/>
    </row>
    <row r="171" spans="1:10" ht="25.05" customHeight="1" x14ac:dyDescent="0.25">
      <c r="A171" s="185" t="s">
        <v>146</v>
      </c>
      <c r="B171" s="84">
        <f>SUM(B166:B170)</f>
        <v>0</v>
      </c>
      <c r="C171" s="71"/>
      <c r="D171" s="280">
        <f>SUM(D166:D170)</f>
        <v>0</v>
      </c>
      <c r="F171" s="280">
        <f>SUM(F166:F170)</f>
        <v>0</v>
      </c>
      <c r="G171" s="336"/>
      <c r="H171" s="280">
        <f>SUM(H166:H170)</f>
        <v>0</v>
      </c>
      <c r="I171" s="336"/>
    </row>
    <row r="172" spans="1:10" ht="25.05" customHeight="1" x14ac:dyDescent="0.25">
      <c r="A172" s="175" t="s">
        <v>147</v>
      </c>
      <c r="B172" s="88">
        <f>ROUNDDOWN(B165-B171,2)</f>
        <v>0</v>
      </c>
      <c r="C172" s="89" t="str">
        <f>IF((B172)=0,"",IF((B172)&lt;&gt;0,"Kontrollera siffrorna!"))</f>
        <v/>
      </c>
      <c r="D172" s="283">
        <f>ROUNDDOWN(D165-D171,2)</f>
        <v>0</v>
      </c>
      <c r="F172" s="283">
        <f>ROUNDDOWN(F165-F171,2)</f>
        <v>0</v>
      </c>
      <c r="G172" s="336"/>
      <c r="H172" s="283">
        <f>ROUNDDOWN(H165-H171,2)</f>
        <v>0</v>
      </c>
      <c r="I172" s="336"/>
    </row>
    <row r="173" spans="1:10" ht="25.05" customHeight="1" x14ac:dyDescent="0.25">
      <c r="A173" s="381" t="s">
        <v>148</v>
      </c>
      <c r="B173" s="153"/>
      <c r="C173" s="71"/>
      <c r="D173" s="278"/>
      <c r="F173" s="278"/>
      <c r="G173" s="336"/>
      <c r="H173" s="278"/>
      <c r="I173" s="336"/>
    </row>
    <row r="174" spans="1:10" ht="25.05" customHeight="1" x14ac:dyDescent="0.25">
      <c r="A174" s="182" t="s">
        <v>149</v>
      </c>
      <c r="B174" s="82"/>
      <c r="C174" s="71"/>
      <c r="D174" s="279"/>
      <c r="F174" s="279"/>
      <c r="G174" s="336"/>
      <c r="H174" s="279"/>
      <c r="I174" s="336"/>
    </row>
    <row r="175" spans="1:10" ht="25.05" customHeight="1" x14ac:dyDescent="0.25">
      <c r="A175" s="175" t="s">
        <v>150</v>
      </c>
      <c r="B175" s="87">
        <f>-B162</f>
        <v>0</v>
      </c>
      <c r="C175" s="71"/>
      <c r="D175" s="282">
        <f>-D162</f>
        <v>0</v>
      </c>
      <c r="F175" s="282">
        <f>-F162</f>
        <v>0</v>
      </c>
      <c r="G175" s="336"/>
      <c r="H175" s="282">
        <f>-H162</f>
        <v>0</v>
      </c>
      <c r="I175" s="336"/>
    </row>
    <row r="176" spans="1:10" ht="25.05" customHeight="1" x14ac:dyDescent="0.25">
      <c r="A176" s="175" t="s">
        <v>151</v>
      </c>
      <c r="B176" s="88">
        <f>SUM(B174:B175)</f>
        <v>0</v>
      </c>
      <c r="C176" s="71"/>
      <c r="D176" s="283">
        <f>SUM(D174:D175)</f>
        <v>0</v>
      </c>
      <c r="F176" s="283">
        <f>SUM(F174:F175)</f>
        <v>0</v>
      </c>
      <c r="G176" s="336"/>
      <c r="H176" s="283">
        <f>SUM(H174:H175)</f>
        <v>0</v>
      </c>
      <c r="I176" s="336"/>
    </row>
    <row r="177" spans="1:10" ht="25.05" customHeight="1" x14ac:dyDescent="0.25">
      <c r="A177" s="182" t="s">
        <v>152</v>
      </c>
      <c r="B177" s="90">
        <f>'Efterkalkyl 2022'!B174</f>
        <v>0</v>
      </c>
      <c r="C177" s="71"/>
      <c r="D177" s="284">
        <f>'Efterkalkyl 2022'!D174</f>
        <v>0</v>
      </c>
      <c r="F177" s="284">
        <f>'Efterkalkyl 2022'!F174</f>
        <v>0</v>
      </c>
      <c r="G177" s="336"/>
      <c r="H177" s="284">
        <f>'Efterkalkyl 2022'!H174</f>
        <v>0</v>
      </c>
      <c r="I177" s="336"/>
    </row>
    <row r="178" spans="1:10" ht="25.05" customHeight="1" x14ac:dyDescent="0.25">
      <c r="A178" s="183" t="s">
        <v>153</v>
      </c>
      <c r="B178" s="84">
        <f>B176-B177</f>
        <v>0</v>
      </c>
      <c r="C178" s="71"/>
      <c r="D178" s="280">
        <f>D176-D177</f>
        <v>0</v>
      </c>
      <c r="F178" s="280">
        <f>F176-F177</f>
        <v>0</v>
      </c>
      <c r="G178" s="336"/>
      <c r="H178" s="280">
        <f>H176-H177</f>
        <v>0</v>
      </c>
      <c r="I178" s="336"/>
    </row>
    <row r="179" spans="1:10" s="403" customFormat="1" ht="30.6" customHeight="1" x14ac:dyDescent="0.25">
      <c r="A179" s="174" t="s">
        <v>154</v>
      </c>
      <c r="B179" s="85">
        <f>-B97+B41+B87</f>
        <v>0</v>
      </c>
      <c r="C179" s="71"/>
      <c r="D179" s="85">
        <f>-D97+D41+D87</f>
        <v>0</v>
      </c>
      <c r="E179" s="39"/>
      <c r="F179" s="85">
        <f>-F97+F41+F87</f>
        <v>0</v>
      </c>
      <c r="G179" s="71"/>
      <c r="H179" s="85">
        <f>-H97+H41+H87</f>
        <v>0</v>
      </c>
      <c r="I179" s="71"/>
      <c r="J179" s="274"/>
    </row>
    <row r="180" spans="1:10" ht="25.05" customHeight="1" x14ac:dyDescent="0.25">
      <c r="A180" s="174" t="s">
        <v>155</v>
      </c>
      <c r="B180" s="85">
        <f>B117</f>
        <v>0</v>
      </c>
      <c r="C180" s="71"/>
      <c r="D180" s="281">
        <f>D117</f>
        <v>0</v>
      </c>
      <c r="F180" s="281">
        <f>F117</f>
        <v>0</v>
      </c>
      <c r="G180" s="336"/>
      <c r="H180" s="281">
        <f>H117</f>
        <v>0</v>
      </c>
      <c r="I180" s="336"/>
    </row>
    <row r="181" spans="1:10" ht="25.05" customHeight="1" x14ac:dyDescent="0.25">
      <c r="A181" s="174" t="s">
        <v>156</v>
      </c>
      <c r="B181" s="85">
        <f>B127</f>
        <v>0</v>
      </c>
      <c r="C181" s="71"/>
      <c r="D181" s="281">
        <f>D127</f>
        <v>0</v>
      </c>
      <c r="E181" s="91"/>
      <c r="F181" s="281">
        <f>F127</f>
        <v>0</v>
      </c>
      <c r="G181" s="336"/>
      <c r="H181" s="281">
        <f>H127</f>
        <v>0</v>
      </c>
      <c r="I181" s="336"/>
    </row>
    <row r="182" spans="1:10" ht="25.05" customHeight="1" x14ac:dyDescent="0.25">
      <c r="A182" s="175" t="s">
        <v>151</v>
      </c>
      <c r="B182" s="315">
        <f>B179-B181-B180</f>
        <v>0</v>
      </c>
      <c r="C182" s="71"/>
      <c r="D182" s="285">
        <f>D179-D181-D180</f>
        <v>0</v>
      </c>
      <c r="F182" s="285">
        <f>F179-F181-F180</f>
        <v>0</v>
      </c>
      <c r="G182" s="336"/>
      <c r="H182" s="285">
        <f>H179-H181-H180</f>
        <v>0</v>
      </c>
      <c r="I182" s="336"/>
    </row>
    <row r="183" spans="1:10" ht="25.05" customHeight="1" x14ac:dyDescent="0.25">
      <c r="A183" s="175" t="s">
        <v>147</v>
      </c>
      <c r="B183" s="85">
        <f>ROUNDDOWN(IF(B178&gt;0,B178-B182,-B178+B182),2)</f>
        <v>0</v>
      </c>
      <c r="C183" s="92" t="str">
        <f>IF((B183)=0,"",IF((B183)&lt;&gt;0,"Kontrollera siffrorna!"))</f>
        <v/>
      </c>
      <c r="D183" s="281">
        <f>ROUNDDOWN(IF(D178&gt;0,D178-D182,-D178+D182),2)</f>
        <v>0</v>
      </c>
      <c r="F183" s="281">
        <f>ROUNDDOWN(IF(F178&gt;0,F178-F182,-F178+F182),2)</f>
        <v>0</v>
      </c>
      <c r="G183" s="336"/>
      <c r="H183" s="281">
        <f>ROUNDDOWN(IF(H178&gt;0,H178-H182,-H178+H182),2)</f>
        <v>0</v>
      </c>
      <c r="I183" s="336"/>
    </row>
    <row r="184" spans="1:10" ht="25.05" customHeight="1" x14ac:dyDescent="0.25">
      <c r="A184" s="380" t="s">
        <v>157</v>
      </c>
      <c r="B184" s="158"/>
      <c r="C184" s="71"/>
      <c r="D184" s="286"/>
      <c r="F184" s="286"/>
      <c r="G184" s="336"/>
      <c r="H184" s="286"/>
      <c r="I184" s="336"/>
    </row>
    <row r="185" spans="1:10" ht="25.05" customHeight="1" x14ac:dyDescent="0.25">
      <c r="A185" s="174" t="s">
        <v>158</v>
      </c>
      <c r="B185" s="82"/>
      <c r="C185" s="71"/>
      <c r="D185" s="279"/>
      <c r="F185" s="279"/>
      <c r="G185" s="336"/>
      <c r="H185" s="279"/>
      <c r="I185" s="336"/>
    </row>
    <row r="186" spans="1:10" ht="25.05" customHeight="1" x14ac:dyDescent="0.25">
      <c r="A186" s="175" t="s">
        <v>159</v>
      </c>
      <c r="B186" s="90"/>
      <c r="C186" s="71"/>
      <c r="D186" s="284"/>
      <c r="F186" s="284"/>
      <c r="G186" s="336"/>
      <c r="H186" s="284"/>
      <c r="I186" s="336"/>
    </row>
    <row r="187" spans="1:10" ht="25.05" customHeight="1" x14ac:dyDescent="0.25">
      <c r="A187" s="175" t="s">
        <v>151</v>
      </c>
      <c r="B187" s="88">
        <f>SUM(B185:B186)</f>
        <v>0</v>
      </c>
      <c r="C187" s="71"/>
      <c r="D187" s="283">
        <f>SUM(D185:D186)</f>
        <v>0</v>
      </c>
      <c r="F187" s="283">
        <f>SUM(F185:F186)</f>
        <v>0</v>
      </c>
      <c r="G187" s="336"/>
      <c r="H187" s="283">
        <f>SUM(H185:H186)</f>
        <v>0</v>
      </c>
      <c r="I187" s="336"/>
    </row>
    <row r="188" spans="1:10" ht="25.05" customHeight="1" x14ac:dyDescent="0.25">
      <c r="A188" s="174" t="s">
        <v>160</v>
      </c>
      <c r="B188" s="82">
        <f>'Efterkalkyl 2022'!B185</f>
        <v>0</v>
      </c>
      <c r="C188" s="71"/>
      <c r="D188" s="279">
        <f>'Efterkalkyl 2022'!D185</f>
        <v>0</v>
      </c>
      <c r="F188" s="279">
        <f>'Efterkalkyl 2022'!F185</f>
        <v>0</v>
      </c>
      <c r="G188" s="336"/>
      <c r="H188" s="279">
        <f>'Efterkalkyl 2022'!H185</f>
        <v>0</v>
      </c>
      <c r="I188" s="336"/>
    </row>
    <row r="189" spans="1:10" ht="25.05" customHeight="1" x14ac:dyDescent="0.25">
      <c r="A189" s="174" t="s">
        <v>161</v>
      </c>
      <c r="B189" s="90">
        <f>'Efterkalkyl 2022'!B186</f>
        <v>0</v>
      </c>
      <c r="C189" s="71"/>
      <c r="D189" s="284">
        <f>'Efterkalkyl 2022'!D186</f>
        <v>0</v>
      </c>
      <c r="F189" s="284">
        <f>'Efterkalkyl 2022'!F186</f>
        <v>0</v>
      </c>
      <c r="G189" s="336"/>
      <c r="H189" s="284">
        <f>'Efterkalkyl 2022'!H186</f>
        <v>0</v>
      </c>
      <c r="I189" s="336"/>
    </row>
    <row r="190" spans="1:10" ht="25.05" customHeight="1" x14ac:dyDescent="0.25">
      <c r="A190" s="175" t="s">
        <v>151</v>
      </c>
      <c r="B190" s="93">
        <f>SUM(B188:B189)</f>
        <v>0</v>
      </c>
      <c r="C190" s="71"/>
      <c r="D190" s="287">
        <f>SUM(D188:D189)</f>
        <v>0</v>
      </c>
      <c r="F190" s="287">
        <f>SUM(F188:F189)</f>
        <v>0</v>
      </c>
      <c r="G190" s="336"/>
      <c r="H190" s="287">
        <f>SUM(H188:H189)</f>
        <v>0</v>
      </c>
      <c r="I190" s="336"/>
    </row>
    <row r="191" spans="1:10" ht="25.05" customHeight="1" x14ac:dyDescent="0.25">
      <c r="A191" s="109" t="s">
        <v>162</v>
      </c>
      <c r="B191" s="84">
        <f>B187-B190</f>
        <v>0</v>
      </c>
      <c r="C191" s="71"/>
      <c r="D191" s="280">
        <f>D187-D190</f>
        <v>0</v>
      </c>
      <c r="F191" s="280">
        <f>F187-F190</f>
        <v>0</v>
      </c>
      <c r="G191" s="336"/>
      <c r="H191" s="280">
        <f>H187-H190</f>
        <v>0</v>
      </c>
      <c r="I191" s="336"/>
    </row>
    <row r="192" spans="1:10" ht="31.2" customHeight="1" x14ac:dyDescent="0.25">
      <c r="A192" s="174" t="s">
        <v>163</v>
      </c>
      <c r="B192" s="85">
        <f>B99+B23-B43-B52-B53-B69-B70</f>
        <v>0</v>
      </c>
      <c r="C192" s="71"/>
      <c r="D192" s="281">
        <f>D99+D23-D43-D52-D53-D69-D70</f>
        <v>0</v>
      </c>
      <c r="F192" s="281">
        <f>F99+F23-F43-F52-F53-F69-F70</f>
        <v>0</v>
      </c>
      <c r="G192" s="336"/>
      <c r="H192" s="281">
        <f>H99+H23-H43-H52-H53-H69-H70</f>
        <v>0</v>
      </c>
      <c r="I192" s="336"/>
    </row>
    <row r="193" spans="1:9" ht="25.05" customHeight="1" x14ac:dyDescent="0.25">
      <c r="A193" s="174" t="s">
        <v>164</v>
      </c>
      <c r="B193" s="85">
        <f>B116</f>
        <v>0</v>
      </c>
      <c r="C193" s="71"/>
      <c r="D193" s="281">
        <f>D116</f>
        <v>0</v>
      </c>
      <c r="F193" s="281">
        <f>F116</f>
        <v>0</v>
      </c>
      <c r="G193" s="336"/>
      <c r="H193" s="281">
        <f>H116</f>
        <v>0</v>
      </c>
      <c r="I193" s="336"/>
    </row>
    <row r="194" spans="1:9" ht="25.05" customHeight="1" x14ac:dyDescent="0.25">
      <c r="A194" s="174" t="s">
        <v>165</v>
      </c>
      <c r="B194" s="93">
        <f>B126</f>
        <v>0</v>
      </c>
      <c r="C194" s="71"/>
      <c r="D194" s="287">
        <f>D126</f>
        <v>0</v>
      </c>
      <c r="F194" s="287">
        <f>F126</f>
        <v>0</v>
      </c>
      <c r="G194" s="336"/>
      <c r="H194" s="287">
        <f>H126</f>
        <v>0</v>
      </c>
      <c r="I194" s="336"/>
    </row>
    <row r="195" spans="1:9" ht="25.05" customHeight="1" x14ac:dyDescent="0.25">
      <c r="A195" s="175" t="s">
        <v>151</v>
      </c>
      <c r="B195" s="88">
        <f>SUM(B192:B194)</f>
        <v>0</v>
      </c>
      <c r="C195" s="71"/>
      <c r="D195" s="283">
        <f>SUM(D192:D194)</f>
        <v>0</v>
      </c>
      <c r="F195" s="283">
        <f>SUM(F192:F194)</f>
        <v>0</v>
      </c>
      <c r="G195" s="336"/>
      <c r="H195" s="283">
        <f>SUM(H192:H194)</f>
        <v>0</v>
      </c>
      <c r="I195" s="336"/>
    </row>
    <row r="196" spans="1:9" ht="25.05" customHeight="1" x14ac:dyDescent="0.25">
      <c r="A196" s="175" t="s">
        <v>147</v>
      </c>
      <c r="B196" s="85">
        <f>ROUNDDOWN(IF(B191&gt;0,B191-B195,-B191+B195),2)</f>
        <v>0</v>
      </c>
      <c r="C196" s="92" t="str">
        <f>IF((B196)=0,"",IF((B196)&lt;&gt;0,"Kontrollera siffrorna!"))</f>
        <v/>
      </c>
      <c r="D196" s="281">
        <f>ROUNDDOWN(IF(D191&gt;0,D191-D195,-D191+D195),2)</f>
        <v>0</v>
      </c>
      <c r="F196" s="281">
        <f>ROUNDDOWN(IF(F191&gt;0,F191-F195,-F191+F195),2)</f>
        <v>0</v>
      </c>
      <c r="G196" s="336"/>
      <c r="H196" s="281">
        <f>ROUNDDOWN(IF(H191&gt;0,H191-H195,-H191+H195),2)</f>
        <v>0</v>
      </c>
      <c r="I196" s="336"/>
    </row>
    <row r="197" spans="1:9" ht="25.05" customHeight="1" x14ac:dyDescent="0.25">
      <c r="A197" s="379" t="s">
        <v>166</v>
      </c>
      <c r="B197" s="160"/>
      <c r="C197" s="71"/>
      <c r="D197" s="288"/>
      <c r="F197" s="288"/>
      <c r="G197" s="336"/>
      <c r="H197" s="288"/>
      <c r="I197" s="336"/>
    </row>
    <row r="198" spans="1:9" ht="25.05" customHeight="1" x14ac:dyDescent="0.25">
      <c r="A198" s="176" t="s">
        <v>167</v>
      </c>
      <c r="B198" s="82"/>
      <c r="C198" s="71"/>
      <c r="D198" s="279"/>
      <c r="F198" s="279"/>
      <c r="G198" s="336"/>
      <c r="H198" s="279"/>
      <c r="I198" s="336"/>
    </row>
    <row r="199" spans="1:9" ht="29.4" customHeight="1" x14ac:dyDescent="0.25">
      <c r="A199" s="176" t="s">
        <v>168</v>
      </c>
      <c r="B199" s="90">
        <f>'Efterkalkyl 2022'!B198</f>
        <v>0</v>
      </c>
      <c r="C199" s="71"/>
      <c r="D199" s="284">
        <f>'Efterkalkyl 2022'!D198</f>
        <v>0</v>
      </c>
      <c r="F199" s="284">
        <f>'Efterkalkyl 2022'!F198</f>
        <v>0</v>
      </c>
      <c r="G199" s="336"/>
      <c r="H199" s="284">
        <f>'Efterkalkyl 2022'!H198</f>
        <v>0</v>
      </c>
      <c r="I199" s="336"/>
    </row>
    <row r="200" spans="1:9" ht="25.05" customHeight="1" x14ac:dyDescent="0.25">
      <c r="A200" s="108" t="s">
        <v>169</v>
      </c>
      <c r="B200" s="84">
        <f>B198-B199</f>
        <v>0</v>
      </c>
      <c r="C200" s="71"/>
      <c r="D200" s="280">
        <f>D198-D199</f>
        <v>0</v>
      </c>
      <c r="F200" s="280">
        <f>F198-F199</f>
        <v>0</v>
      </c>
      <c r="G200" s="336"/>
      <c r="H200" s="280">
        <f>H198-H199</f>
        <v>0</v>
      </c>
      <c r="I200" s="336"/>
    </row>
    <row r="201" spans="1:9" ht="31.2" customHeight="1" x14ac:dyDescent="0.25">
      <c r="A201" s="177" t="s">
        <v>170</v>
      </c>
      <c r="B201" s="82">
        <f>B98</f>
        <v>0</v>
      </c>
      <c r="C201" s="71"/>
      <c r="D201" s="279">
        <f>D98</f>
        <v>0</v>
      </c>
      <c r="F201" s="279">
        <f>F98</f>
        <v>0</v>
      </c>
      <c r="G201" s="336"/>
      <c r="H201" s="279">
        <f>H98</f>
        <v>0</v>
      </c>
      <c r="I201" s="336"/>
    </row>
    <row r="202" spans="1:9" ht="25.05" customHeight="1" x14ac:dyDescent="0.25">
      <c r="A202" s="177" t="s">
        <v>171</v>
      </c>
      <c r="B202" s="82"/>
      <c r="C202" s="71"/>
      <c r="D202" s="279"/>
      <c r="F202" s="279"/>
      <c r="G202" s="336"/>
      <c r="H202" s="279"/>
      <c r="I202" s="336"/>
    </row>
    <row r="203" spans="1:9" ht="25.05" customHeight="1" x14ac:dyDescent="0.25">
      <c r="A203" s="177" t="s">
        <v>172</v>
      </c>
      <c r="B203" s="90"/>
      <c r="C203" s="71"/>
      <c r="D203" s="284"/>
      <c r="F203" s="284"/>
      <c r="G203" s="336"/>
      <c r="H203" s="284"/>
      <c r="I203" s="336"/>
    </row>
    <row r="204" spans="1:9" ht="25.05" customHeight="1" x14ac:dyDescent="0.25">
      <c r="A204" s="178" t="s">
        <v>151</v>
      </c>
      <c r="B204" s="94">
        <f>SUM(B201:B203)</f>
        <v>0</v>
      </c>
      <c r="C204" s="71"/>
      <c r="D204" s="289">
        <f>SUM(D201:D203)</f>
        <v>0</v>
      </c>
      <c r="F204" s="289">
        <f>SUM(F201:F203)</f>
        <v>0</v>
      </c>
      <c r="G204" s="336"/>
      <c r="H204" s="289">
        <f>SUM(H201:H203)</f>
        <v>0</v>
      </c>
      <c r="I204" s="336"/>
    </row>
    <row r="205" spans="1:9" ht="25.05" customHeight="1" x14ac:dyDescent="0.25">
      <c r="A205" s="110" t="s">
        <v>147</v>
      </c>
      <c r="B205" s="88">
        <f>ROUNDDOWN(IF(B200&gt;0,B200-B204,-B200-B204),2)</f>
        <v>0</v>
      </c>
      <c r="C205" s="92" t="str">
        <f>IF((B205)=0,"",IF((B205)&lt;&gt;0,"Kontrollera siffrorna!"))</f>
        <v/>
      </c>
      <c r="D205" s="283">
        <f>ROUNDDOWN(IF(D200&gt;0,D200-D204,-D200-D204),2)</f>
        <v>0</v>
      </c>
      <c r="F205" s="283">
        <f>ROUNDDOWN(IF(F200&gt;0,F200-F204,-F200-F204),2)</f>
        <v>0</v>
      </c>
      <c r="G205" s="336"/>
      <c r="H205" s="283">
        <f>ROUNDDOWN(IF(H200&gt;0,H200-H204,-H200-H204),2)</f>
        <v>0</v>
      </c>
      <c r="I205" s="336"/>
    </row>
    <row r="206" spans="1:9" ht="25.05" customHeight="1" x14ac:dyDescent="0.25">
      <c r="A206" s="380" t="s">
        <v>173</v>
      </c>
      <c r="B206" s="158"/>
      <c r="C206" s="71"/>
      <c r="D206" s="286"/>
      <c r="E206" s="95"/>
      <c r="F206" s="286"/>
      <c r="G206" s="336"/>
      <c r="H206" s="286"/>
      <c r="I206" s="336"/>
    </row>
    <row r="207" spans="1:9" ht="25.05" customHeight="1" x14ac:dyDescent="0.25">
      <c r="A207" s="175" t="s">
        <v>174</v>
      </c>
      <c r="B207" s="82"/>
      <c r="C207" s="71"/>
      <c r="D207" s="279"/>
      <c r="E207" s="95"/>
      <c r="F207" s="279"/>
      <c r="G207" s="336"/>
      <c r="H207" s="279"/>
      <c r="I207" s="336"/>
    </row>
    <row r="208" spans="1:9" ht="25.05" customHeight="1" x14ac:dyDescent="0.25">
      <c r="A208" s="175" t="s">
        <v>175</v>
      </c>
      <c r="B208" s="90">
        <f>'Efterkalkyl 2022'!B207</f>
        <v>0</v>
      </c>
      <c r="C208" s="71"/>
      <c r="D208" s="284">
        <f>'Efterkalkyl 2022'!D207</f>
        <v>0</v>
      </c>
      <c r="E208" s="95"/>
      <c r="F208" s="284">
        <f>'Efterkalkyl 2022'!F207</f>
        <v>0</v>
      </c>
      <c r="G208" s="336"/>
      <c r="H208" s="284">
        <f>'Efterkalkyl 2022'!H207</f>
        <v>0</v>
      </c>
      <c r="I208" s="336"/>
    </row>
    <row r="209" spans="1:9" ht="25.05" customHeight="1" x14ac:dyDescent="0.25">
      <c r="A209" s="179" t="s">
        <v>176</v>
      </c>
      <c r="B209" s="96">
        <f>B207-B208</f>
        <v>0</v>
      </c>
      <c r="C209" s="71"/>
      <c r="D209" s="290">
        <f>D207-D208</f>
        <v>0</v>
      </c>
      <c r="E209" s="95"/>
      <c r="F209" s="290">
        <f>F207-F208</f>
        <v>0</v>
      </c>
      <c r="G209" s="336"/>
      <c r="H209" s="290">
        <f>H207-H208</f>
        <v>0</v>
      </c>
      <c r="I209" s="336"/>
    </row>
    <row r="210" spans="1:9" ht="25.05" customHeight="1" x14ac:dyDescent="0.25">
      <c r="A210" s="175" t="s">
        <v>177</v>
      </c>
      <c r="B210" s="90"/>
      <c r="C210" s="71"/>
      <c r="D210" s="284"/>
      <c r="E210" s="95"/>
      <c r="F210" s="284"/>
      <c r="G210" s="336"/>
      <c r="H210" s="284"/>
      <c r="I210" s="336"/>
    </row>
    <row r="211" spans="1:9" ht="25.05" customHeight="1" x14ac:dyDescent="0.25">
      <c r="A211" s="175" t="s">
        <v>147</v>
      </c>
      <c r="B211" s="97">
        <f>ROUNDDOWN(IF(B209&gt;0,B209-B210,-B209-B210),2)</f>
        <v>0</v>
      </c>
      <c r="C211" s="71"/>
      <c r="D211" s="287">
        <f>ROUNDDOWN(IF(D209&gt;0,D209-D210,-D209-D210),2)</f>
        <v>0</v>
      </c>
      <c r="E211" s="95"/>
      <c r="F211" s="287">
        <f>ROUNDDOWN(IF(F209&gt;0,F209-F210,-F209-F210),2)</f>
        <v>0</v>
      </c>
      <c r="G211" s="336"/>
      <c r="H211" s="287">
        <f>ROUNDDOWN(IF(H209&gt;0,H209-H210,-H209-H210),2)</f>
        <v>0</v>
      </c>
      <c r="I211" s="336"/>
    </row>
    <row r="212" spans="1:9" ht="25.05" customHeight="1" x14ac:dyDescent="0.25">
      <c r="A212" s="380" t="s">
        <v>178</v>
      </c>
      <c r="B212" s="158"/>
      <c r="C212" s="71"/>
      <c r="E212" s="95"/>
      <c r="F212" s="40"/>
      <c r="G212" s="336"/>
      <c r="H212" s="336"/>
      <c r="I212" s="336"/>
    </row>
    <row r="213" spans="1:9" ht="31.2" customHeight="1" x14ac:dyDescent="0.25">
      <c r="A213" s="180" t="s">
        <v>179</v>
      </c>
      <c r="B213" s="98">
        <f>B61+B78+B93+B96+B121+B131+B137</f>
        <v>0</v>
      </c>
      <c r="C213" s="71"/>
      <c r="E213" s="95"/>
      <c r="F213" s="40"/>
      <c r="G213" s="336"/>
      <c r="H213" s="336"/>
      <c r="I213" s="336"/>
    </row>
    <row r="214" spans="1:9" ht="31.2" customHeight="1" x14ac:dyDescent="0.25">
      <c r="A214" s="180" t="s">
        <v>180</v>
      </c>
      <c r="B214" s="99">
        <f>B157</f>
        <v>0</v>
      </c>
      <c r="C214" s="71"/>
      <c r="E214" s="95"/>
      <c r="F214" s="40"/>
      <c r="G214" s="336"/>
      <c r="H214" s="336"/>
      <c r="I214" s="336"/>
    </row>
    <row r="215" spans="1:9" ht="31.2" customHeight="1" x14ac:dyDescent="0.25">
      <c r="A215" s="181" t="s">
        <v>147</v>
      </c>
      <c r="B215" s="93">
        <f>ROUNDDOWN(B213-B214,2)</f>
        <v>0</v>
      </c>
      <c r="C215" s="92" t="str">
        <f>IF((B215)=0,"",IF((B215)&lt;&gt;0,"Kontrollera siffrorna!"))</f>
        <v/>
      </c>
      <c r="E215" s="95"/>
      <c r="F215" s="40"/>
      <c r="G215" s="336"/>
      <c r="H215" s="336"/>
      <c r="I215" s="336"/>
    </row>
    <row r="216" spans="1:9" ht="44.4" customHeight="1" x14ac:dyDescent="0.25">
      <c r="A216" s="54" t="s">
        <v>181</v>
      </c>
      <c r="E216" s="95"/>
      <c r="F216" s="40"/>
      <c r="G216" s="336"/>
      <c r="H216" s="336"/>
      <c r="I216" s="336"/>
    </row>
    <row r="217" spans="1:9" ht="85.8" customHeight="1" x14ac:dyDescent="0.25">
      <c r="A217" s="100"/>
      <c r="B217"/>
      <c r="C217" s="101"/>
      <c r="E217" s="95"/>
      <c r="F217" s="40"/>
      <c r="G217" s="336"/>
      <c r="H217" s="336"/>
      <c r="I217" s="336"/>
    </row>
    <row r="218" spans="1:9" ht="23.4" customHeight="1" x14ac:dyDescent="0.25">
      <c r="A218" s="243" t="s">
        <v>182</v>
      </c>
      <c r="E218" s="95"/>
      <c r="F218" s="40"/>
      <c r="G218" s="336"/>
      <c r="H218" s="336"/>
      <c r="I218" s="336"/>
    </row>
    <row r="219" spans="1:9" ht="54.6" customHeight="1" x14ac:dyDescent="0.25">
      <c r="A219" s="382" t="s">
        <v>183</v>
      </c>
      <c r="B219"/>
      <c r="C219" s="102"/>
      <c r="D219" s="71"/>
      <c r="E219" s="71"/>
      <c r="F219" s="40"/>
      <c r="G219" s="336"/>
      <c r="H219" s="336"/>
      <c r="I219" s="336"/>
    </row>
    <row r="220" spans="1:9" ht="43.2" customHeight="1" x14ac:dyDescent="0.25">
      <c r="A220" s="383" t="s">
        <v>184</v>
      </c>
      <c r="B220"/>
      <c r="C220" s="71"/>
      <c r="E220" s="95"/>
      <c r="F220" s="40"/>
      <c r="G220" s="317"/>
      <c r="H220" s="317"/>
      <c r="I220" s="317"/>
    </row>
    <row r="221" spans="1:9" ht="27.6" x14ac:dyDescent="0.25">
      <c r="A221" s="243" t="s">
        <v>185</v>
      </c>
      <c r="F221" s="40"/>
      <c r="G221" s="317"/>
      <c r="H221" s="317"/>
      <c r="I221" s="317"/>
    </row>
    <row r="222" spans="1:9" x14ac:dyDescent="0.25">
      <c r="F222" s="40"/>
      <c r="G222" s="291"/>
      <c r="H222" s="291"/>
      <c r="I222" s="291"/>
    </row>
    <row r="223" spans="1:9" x14ac:dyDescent="0.25">
      <c r="F223" s="40"/>
      <c r="G223" s="291"/>
      <c r="H223" s="291"/>
      <c r="I223" s="291"/>
    </row>
    <row r="224" spans="1:9" x14ac:dyDescent="0.25">
      <c r="F224" s="40"/>
      <c r="G224" s="291"/>
      <c r="H224" s="291"/>
      <c r="I224" s="291"/>
    </row>
  </sheetData>
  <sheetProtection algorithmName="SHA-512" hashValue="wNeABIIZoNKIcAAzz7EKVL1eRrFpsNjfbjMvVHjiln6/lj6x8pECBG6KBIR2DfjiPC3p3xBbG6w1MDFIfSWQfw==" saltValue="qQQLio59nf7UdmExu9IiEw==" spinCount="100000" sheet="1" objects="1" scenarios="1"/>
  <conditionalFormatting sqref="B3">
    <cfRule type="expression" dxfId="15" priority="4">
      <formula>B3=#REF!</formula>
    </cfRule>
  </conditionalFormatting>
  <conditionalFormatting sqref="D3">
    <cfRule type="expression" dxfId="14" priority="3">
      <formula>D3=#REF!</formula>
    </cfRule>
  </conditionalFormatting>
  <conditionalFormatting sqref="F3">
    <cfRule type="expression" dxfId="13" priority="2">
      <formula>F3=#REF!</formula>
    </cfRule>
  </conditionalFormatting>
  <conditionalFormatting sqref="H3">
    <cfRule type="expression" dxfId="12" priority="1">
      <formula>H3=#REF!</formula>
    </cfRule>
  </conditionalFormatting>
  <dataValidations count="33">
    <dataValidation allowBlank="1" showInputMessage="1" showErrorMessage="1" promptTitle="Obligatorisk information" prompt="Följande års över-/underskatt, skötsel- och (finansiella) kostnader." sqref="B61 D61 F61 H61" xr:uid="{50589492-A43A-4F26-89A4-1EEB8F43E73A}"/>
    <dataValidation allowBlank="1" showInputMessage="1" showErrorMessage="1" prompt="Uppgifterna om utjämningsgruppen fylls i endast om samfundet använder utjämning. Kolumnen kan tas bort om den inte behövs." sqref="D2" xr:uid="{40426023-ADFC-4D47-ADF3-3A282B503036}"/>
    <dataValidation allowBlank="1" showInputMessage="1" showErrorMessage="1" prompt="Fyll i cellerna för lägenhetsyta och räkenskapsperiodens längd." sqref="C14:C15 E14:E15 G14:G15 I14:I15 C18 E18 G18 I18" xr:uid="{2E2AAA7D-5331-44AC-8368-BB2D76CDE4C5}"/>
    <dataValidation allowBlank="1" showInputMessage="1" showErrorMessage="1" promptTitle="Anvisning" prompt="Här kan man kontrollera t.ex. hyresgarantier, om de i bokföringen har bokförts som långfristiga skulder och vid efterkalkyl av andra händelser som påverkar finansieringen.  " sqref="B207 D207 F207 H207" xr:uid="{FB6A79E0-CA01-4A2C-B450-2807D6E2F935}"/>
    <dataValidation allowBlank="1" showInputMessage="1" showErrorMessage="1" promptTitle="Anvisning" prompt="Kontrollera också att förändringen syns i efterkalkylen som en annan händelse som påverkar finansieringen. Lägg vid behov till formlerna i kontrollkalkylen." sqref="B201:B203 D201:D203 F201:F203 H201:H203" xr:uid="{11901081-B25D-4753-A20F-431ABF79A1AA}"/>
    <dataValidation allowBlank="1" showInputMessage="1" showErrorMessage="1" promptTitle="Förändringar i eget kapital " prompt="kan vara t.ex. förändringar i aktiekapitalet, förändringar i olika fonder osv. Kontrollera också att dividend inte har dragits av direkt från föregående räkenskapsperiod och räkenskapsperiodens resultat. Även dividenden ska beaktas i kalkylen." sqref="B198" xr:uid="{93AE596C-E076-474C-88F0-9C9EABCFFB00}"/>
    <dataValidation allowBlank="1" showInputMessage="1" showErrorMessage="1" promptTitle="Kontroll" prompt="Kontrollera vid behov formeln. _x000a__x000a_Skyddet kan öppnas med lösenordet ”ara”._x000a_" sqref="B183 D183 F183 H183 B196 D196 F196 H196" xr:uid="{DFFBB4AD-5222-41AB-AAF6-9AA9C454ADF2}"/>
    <dataValidation allowBlank="1" showErrorMessage="1" promptTitle="Laskukaava" prompt="Muuta laskukaava sen mukaan, onko taseeseen aktivoidut esitetty +merkkisenä vai -merkkisenä. Tässä kaavassa taseeseen aktivoidut on hoito- ja rahoituskuluissa sekä varautumisissa esitetty +merkkisenä. " sqref="F179 B179 D179 H179" xr:uid="{9E67890F-9C89-4BCC-917D-5EC1E7210A49}"/>
    <dataValidation allowBlank="1" showInputMessage="1" showErrorMessage="1" promptTitle="Anvisning" prompt="Siffrorna tas direkt från bokslutet. Observera att även finansieringskostnader ska läggas till i kostnaderna." sqref="B161" xr:uid="{AA374213-1647-45F5-BF44-6A4D1EF020FE}"/>
    <dataValidation allowBlank="1" showInputMessage="1" showErrorMessage="1" promptTitle="Anvisning" prompt="Siffrorna matas in direkt från bokslutet. Observera att även finansiella intäkter ska läggas till intäkterna." sqref="B160" xr:uid="{EF818B21-297E-4196-88D5-994D6848854D}"/>
    <dataValidation allowBlank="1" showInputMessage="1" showErrorMessage="1" promptTitle="Anvisning" prompt="Siffrorna matas in direkt från resultaträkning. Observera att även finansiella intäkter ska läggas till intäkterna." sqref="D160 F160 H160" xr:uid="{C904D1FC-34DC-4501-8F70-E800481E0142}"/>
    <dataValidation allowBlank="1" showInputMessage="1" showErrorMessage="1" promptTitle="Anvisning" prompt="Siffrorna tas direkt från resultaträkning. Observera att även finansieringskostnader ska läggas till i kostnaderna." sqref="D161 F161 H161" xr:uid="{4954D6E4-029C-4F73-B695-03A3C4D88BD1}"/>
    <dataValidation allowBlank="1" showInputMessage="1" showErrorMessage="1" promptTitle="Hyresgarantier" prompt="Hyresgarantierna upptas bland kortfristiga skulder i den finansiella ställningen i balansräkningen, om de har bokförts bland kortfristiga skulder. Om de har bokförts som långfristiga skulder, presenteras de i andra händelser som påverkar finansieringen. " sqref="B185" xr:uid="{AD8E8B83-165C-4E9B-BC81-3903EDB97539}"/>
    <dataValidation allowBlank="1" showInputMessage="1" showErrorMessage="1" promptTitle="Hyresgarantier" prompt="Hyresgarantierna upptas bland kortfristiga skulder i den finansiella ställningen i balansräkningen, om de har bokförts bland kortfristiga skulder. Om de har bokförts som långfristiga skulder, presenteras de i andra händelser som påverkar finansieringen." sqref="B150" xr:uid="{DF4E6BEA-A49A-40C5-9FB7-3124B1BA543F}"/>
    <dataValidation allowBlank="1" showInputMessage="1" showErrorMessage="1" promptTitle="Erhållna bidrag" prompt="I summan ingår erhållna understöd för investeringar." sqref="B97 D97 F97 H97" xr:uid="{79C09E57-6762-47D5-BAA6-075D5EBAC7F4}"/>
    <dataValidation allowBlank="1" showErrorMessage="1" prompt="_x000a__x000a_" sqref="D96 F96" xr:uid="{72F390B7-4679-4A1E-A77D-E84A8C86E26A}"/>
    <dataValidation allowBlank="1" showInputMessage="1" showErrorMessage="1" promptTitle="Anvisning" prompt="Från efterkalkylen för föregående räkenskapsperiod ”finansiell återstod för investeringar i självkostnadsuthyrning i slutet av räkenskapsperioden”. _x000a__x000a_" sqref="B96" xr:uid="{18871869-17E7-4304-A677-A5E2FF9A93B8}"/>
    <dataValidation allowBlank="1" showInputMessage="1" showErrorMessage="1" promptTitle="Intäkter från avsättningar" prompt="Som intäkter av avsättningar redovisas den verkliga summa som har ackumulerats för avsättningar i hyror. _x000a__x000a_Hyror som samlas in för avsättningar ska också presenteras i hyresbestämningskalkylen._x000a_" sqref="B82 D82 F82 H82" xr:uid="{2467A410-B99A-47FE-8B7C-0D9CBCEADD03}"/>
    <dataValidation allowBlank="1" showInputMessage="1" showErrorMessage="1" promptTitle="Amorteringar" prompt="Ange endast amorteringar på objekt som omfattas av självkostnadshyran." sqref="B52 B69 D52 F52 H52 D69 F69 H69" xr:uid="{BCC65BB1-F6B6-44A5-AC12-1698793103BA}"/>
    <dataValidation allowBlank="1" showInputMessage="1" showErrorMessage="1" promptTitle="Hyresutjämning" prompt="Om kostnaderna utjämnas, presenteras ingen utjämning av hyran i beräkningen på samfunds- och utjämningsgruppsnivå, eftersom kostnaderna har fördelats på alla objekt." sqref="B45 B58 B75 B90 D45 F45 H45 D58 F58 H58 D75 F75 H75 D90 F90 H90" xr:uid="{C81E764D-21FF-4C9C-8A83-723A118D0EC8}"/>
    <dataValidation allowBlank="1" showInputMessage="1" showErrorMessage="1" promptTitle="Aktiveringar" prompt="Om kostnaderna har aktiverats i balansräkningen, anges de aktiverade kostnaderna med ett +. (Reparationskostnader + aktiverade kostnader = penningmedel som använts för reparationer.) Försäljningarna visas med minustecken." sqref="B41 B88 D88 F88 H88 D41 F41 H41" xr:uid="{5C201033-9D3F-41A0-8C04-5CC027D5E364}"/>
    <dataValidation allowBlank="1" showInputMessage="1" showErrorMessage="1" promptTitle="Korrigeringar och aktiveringar" prompt="Korrigeringarna presenteras som ett nettobelopp med plustecken. Om kostnaderna har aktiverats i balansräkningen, anges de aktiverade kostnaderna med ett + under kostnaden. " sqref="B40 B87 D87 F87 H87 D40 F40 H40" xr:uid="{15BA41E8-AFB7-49BF-96B6-A675183C2461}"/>
    <dataValidation allowBlank="1" showInputMessage="1" showErrorMessage="1" promptTitle="Bokföring av kostnader" prompt="Kostnaderna matas in med plustecken." sqref="B27 D27 F27 H27" xr:uid="{8E680F69-3310-412B-A946-DB1B9FEA5C01}"/>
    <dataValidation allowBlank="1" showInputMessage="1" showErrorMessage="1" promptTitle="Obs." prompt="Obs! Nyttjandegraden fås automatiskt med formel = realiserade hyror / budgeterade hyror. _x000a__x000a_Kalkylen skyddas med lösenordet ”ara”." sqref="B16" xr:uid="{5CA501B1-E86C-48FF-942A-1005CF2640D8}"/>
    <dataValidation allowBlank="1" showInputMessage="1" showErrorMessage="1" promptTitle="Övriga hyresintäkter" prompt="Kom ihåg att dra av hyresintäkter som hänför sig till övriga kostnader (t.ex. som samlats in som avsättningar), om de inte har specificerats i bokföringen." sqref="B18 D18 F18 H18" xr:uid="{DD80BBB5-A193-4036-A519-57E3C007A351}"/>
    <dataValidation operator="notBetween" showInputMessage="1" showErrorMessage="1" sqref="A11" xr:uid="{6196F9DB-F607-4A14-8DA7-EA5775A5AA07}"/>
    <dataValidation allowBlank="1" showInputMessage="1" showErrorMessage="1" prompt="Fyll i enhetens räkenskapsperiod från startdatumet till slutdatumet i den här rutan. T.ex. 1.1-31.12.2023." sqref="A9" xr:uid="{4A314074-8DCE-4CFC-BDA4-DB38BE0EDA75}"/>
    <dataValidation allowBlank="1" showInputMessage="1" showErrorMessage="1" promptTitle="Obligatorisk information" prompt="Den finansiella ställningen i balansräkningen för föregående räkenskapsperiod skall tas upp i kalkylen. Summorna tas från föregående räkenskapsperiods bokslut eller efterkalkylen, om en sådan har gjorts upp utifrån hyrorna för 2016." sqref="B154" xr:uid="{289EA0E8-BDD5-4E62-BD72-9D3421C65FEF}"/>
    <dataValidation allowBlank="1" showErrorMessage="1" sqref="H96" xr:uid="{A405C478-4170-4846-8B5C-216A9F78B5DF}"/>
    <dataValidation allowBlank="1" showInputMessage="1" showErrorMessage="1" prompt="Täytä huoneistoala- ja tilikauden pituus -solu. " sqref="E64 E82" xr:uid="{01B8B13A-E949-4B98-A215-5B7C187283B2}"/>
    <dataValidation allowBlank="1" showErrorMessage="1" promptTitle="Vuokravakuuksien esittäminen" prompt="Vuokravakuudet esitetään  lyhyt.aik.veloissa, jos kirjanpidossa kirjattu lyhytaikaisiin. Jos kirjanpidossa kirjattu pitkäaikaisiin, vakuudet esitetään muissa  rahoitukseen vaikuttavissa tapahtumissa. " sqref="B155" xr:uid="{9D0A08A2-D2E5-40A7-ABCB-7E79CBA1BDBA}"/>
    <dataValidation allowBlank="1" showInputMessage="1" showErrorMessage="1" promptTitle="Ohje ruutujen vapauttamiseen" prompt="Ruudut ovat kiinnitetty B4-ruudusta, jotta otsikot näkyvät siirryttäessä laskelmalla alaspäin ja sivusuunnassa. Ruudut voi vapauttaa B4-ruudusta seuraavasti: Näytä&gt; Kiinnitä ruudut &gt; Vapauta ruudut." sqref="B4" xr:uid="{8F3730D8-09FD-44F3-85D9-5A643F1ADFCD}"/>
    <dataValidation allowBlank="1" showInputMessage="1" showErrorMessage="1" promptTitle="Vuokravakuudet" prompt="Esitetään pelkästään lainat. Jos vuokravakuudet on kirjattu pitkäaikaisiin velkoihin, esitetään ne muissa rahoitukseen vaikuttavissa tapahtumissa. " sqref="D185 F185 H185" xr:uid="{CE66A1E0-9D78-4AEF-86A1-BB5A8AA4CFAE}"/>
  </dataValidations>
  <pageMargins left="0.70866141732283472" right="0.70866141732283472" top="0.74803149606299213" bottom="0.74803149606299213" header="0.31496062992125984" footer="0.31496062992125984"/>
  <pageSetup paperSize="9" scale="77" orientation="landscape" r:id="rId1"/>
  <headerFooter>
    <oddHeader>&amp;C&amp;D</oddHeader>
    <oddFooter>&amp;C&amp;P</oddFooter>
  </headerFooter>
  <rowBreaks count="1" manualBreakCount="1">
    <brk id="157" max="16383" man="1"/>
  </rowBreaks>
  <colBreaks count="2" manualBreakCount="2">
    <brk id="5" max="1048575" man="1"/>
    <brk id="9"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12</vt:i4>
      </vt:variant>
      <vt:variant>
        <vt:lpstr>Nimetyt alueet</vt:lpstr>
      </vt:variant>
      <vt:variant>
        <vt:i4>21</vt:i4>
      </vt:variant>
    </vt:vector>
  </HeadingPairs>
  <TitlesOfParts>
    <vt:vector size="33" baseType="lpstr">
      <vt:lpstr>Versionskontroll och innehåll</vt:lpstr>
      <vt:lpstr>Anvisning</vt:lpstr>
      <vt:lpstr>Efterkalkyl 2017</vt:lpstr>
      <vt:lpstr>Efterkalkyl 2018</vt:lpstr>
      <vt:lpstr>Efterkalkyl 2019</vt:lpstr>
      <vt:lpstr>Efterkalkyl 2020</vt:lpstr>
      <vt:lpstr>Efterkalkyl 2021</vt:lpstr>
      <vt:lpstr>Efterkalkyl 2022</vt:lpstr>
      <vt:lpstr>Efterkalkyl 2023</vt:lpstr>
      <vt:lpstr>Efterkalkyl 2024</vt:lpstr>
      <vt:lpstr>Efterkalkyl 2025</vt:lpstr>
      <vt:lpstr>Efterkalkyl 2026</vt:lpstr>
      <vt:lpstr>Anvisning!Tulostusalue</vt:lpstr>
      <vt:lpstr>'Efterkalkyl 2017'!Tulostusalue</vt:lpstr>
      <vt:lpstr>'Efterkalkyl 2018'!Tulostusalue</vt:lpstr>
      <vt:lpstr>'Efterkalkyl 2019'!Tulostusalue</vt:lpstr>
      <vt:lpstr>'Efterkalkyl 2020'!Tulostusalue</vt:lpstr>
      <vt:lpstr>'Efterkalkyl 2021'!Tulostusalue</vt:lpstr>
      <vt:lpstr>'Efterkalkyl 2022'!Tulostusalue</vt:lpstr>
      <vt:lpstr>'Efterkalkyl 2023'!Tulostusalue</vt:lpstr>
      <vt:lpstr>'Efterkalkyl 2024'!Tulostusalue</vt:lpstr>
      <vt:lpstr>'Efterkalkyl 2025'!Tulostusalue</vt:lpstr>
      <vt:lpstr>'Efterkalkyl 2026'!Tulostusalue</vt:lpstr>
      <vt:lpstr>'Efterkalkyl 2017'!Tulostusotsikot</vt:lpstr>
      <vt:lpstr>'Efterkalkyl 2018'!Tulostusotsikot</vt:lpstr>
      <vt:lpstr>'Efterkalkyl 2019'!Tulostusotsikot</vt:lpstr>
      <vt:lpstr>'Efterkalkyl 2020'!Tulostusotsikot</vt:lpstr>
      <vt:lpstr>'Efterkalkyl 2021'!Tulostusotsikot</vt:lpstr>
      <vt:lpstr>'Efterkalkyl 2022'!Tulostusotsikot</vt:lpstr>
      <vt:lpstr>'Efterkalkyl 2023'!Tulostusotsikot</vt:lpstr>
      <vt:lpstr>'Efterkalkyl 2024'!Tulostusotsikot</vt:lpstr>
      <vt:lpstr>'Efterkalkyl 2025'!Tulostusotsikot</vt:lpstr>
      <vt:lpstr>'Efterkalkyl 2026'!Tulostusotsikot</vt:lpstr>
    </vt:vector>
  </TitlesOfParts>
  <Company>Ympäristöhallinto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Efterkalkylör</dc:title>
  <dc:creator>Ara</dc:creator>
  <cp:lastModifiedBy>Saaristo Mira (ARA)</cp:lastModifiedBy>
  <cp:lastPrinted>2022-04-05T10:27:37Z</cp:lastPrinted>
  <dcterms:created xsi:type="dcterms:W3CDTF">2013-01-07T11:32:33Z</dcterms:created>
  <dcterms:modified xsi:type="dcterms:W3CDTF">2024-06-19T11:26:16Z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